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defaultThemeVersion="166925"/>
  <mc:AlternateContent xmlns:mc="http://schemas.openxmlformats.org/markup-compatibility/2006">
    <mc:Choice Requires="x15">
      <x15ac:absPath xmlns:x15ac="http://schemas.microsoft.com/office/spreadsheetml/2010/11/ac" url="E:\01-مجال Data Analysis\Full Project's in Excel Done\Project's 1\Personal Finance Tracker\"/>
    </mc:Choice>
  </mc:AlternateContent>
  <xr:revisionPtr revIDLastSave="0" documentId="13_ncr:1_{82077939-4C91-401F-8E6C-279A7C64C40A}" xr6:coauthVersionLast="47" xr6:coauthVersionMax="47" xr10:uidLastSave="{00000000-0000-0000-0000-000000000000}"/>
  <bookViews>
    <workbookView xWindow="-120" yWindow="-120" windowWidth="21840" windowHeight="13140" activeTab="2" xr2:uid="{0A58164B-DB3C-8C47-8D7F-DF7AA453A30A}"/>
  </bookViews>
  <sheets>
    <sheet name="Pivot Table" sheetId="18" r:id="rId1"/>
    <sheet name="Data tables" sheetId="2" r:id="rId2"/>
    <sheet name="Dashboards 2" sheetId="19" r:id="rId3"/>
  </sheets>
  <definedNames>
    <definedName name="_xlnm._FilterDatabase" localSheetId="1" hidden="1">'Data tables'!$I$1:$J$13</definedName>
    <definedName name="Slicer_Month1">#N/A</definedName>
  </definedNames>
  <calcPr calcId="191029"/>
  <pivotCaches>
    <pivotCache cacheId="0" r:id="rId4"/>
    <pivotCache cacheId="1"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4" i="18" l="1"/>
  <c r="AI5" i="18"/>
  <c r="Y6" i="18"/>
  <c r="O3" i="2" l="1"/>
  <c r="O2" i="2"/>
  <c r="BL12" i="18"/>
  <c r="BL9" i="18" s="1"/>
  <c r="BD16" i="18"/>
  <c r="BA10" i="18"/>
  <c r="BA9" i="18"/>
  <c r="N8" i="18"/>
  <c r="N7" i="18"/>
  <c r="N6" i="18"/>
  <c r="N5" i="18"/>
  <c r="C7" i="18"/>
  <c r="C6" i="18"/>
  <c r="D6" i="18" s="1"/>
  <c r="C5" i="18"/>
  <c r="D5" i="18" s="1"/>
  <c r="C4" i="18"/>
  <c r="D4" i="18" s="1"/>
  <c r="BS3" i="18" l="1"/>
  <c r="BL6" i="18"/>
  <c r="BN7" i="18"/>
  <c r="BN11" i="18" s="1"/>
  <c r="U4" i="18"/>
</calcChain>
</file>

<file path=xl/sharedStrings.xml><?xml version="1.0" encoding="utf-8"?>
<sst xmlns="http://schemas.openxmlformats.org/spreadsheetml/2006/main" count="1350" uniqueCount="91">
  <si>
    <t>Month</t>
  </si>
  <si>
    <t>Main Type</t>
  </si>
  <si>
    <t>Category</t>
  </si>
  <si>
    <t>Sub-category</t>
  </si>
  <si>
    <t>Amount</t>
  </si>
  <si>
    <t>Bill Due Date</t>
  </si>
  <si>
    <t>Status</t>
  </si>
  <si>
    <t>Apr</t>
  </si>
  <si>
    <t>Expenses</t>
  </si>
  <si>
    <t>Housing</t>
  </si>
  <si>
    <t>Cleaning</t>
  </si>
  <si>
    <t>Electric</t>
  </si>
  <si>
    <t>Insurance</t>
  </si>
  <si>
    <t>Internet</t>
  </si>
  <si>
    <t>Water</t>
  </si>
  <si>
    <t>Parking Fee</t>
  </si>
  <si>
    <t>Rent</t>
  </si>
  <si>
    <t>TV Subscription</t>
  </si>
  <si>
    <t>Other</t>
  </si>
  <si>
    <t>Personal</t>
  </si>
  <si>
    <t>School loans</t>
  </si>
  <si>
    <t>Shopping</t>
  </si>
  <si>
    <t>Outing</t>
  </si>
  <si>
    <t>Transportation</t>
  </si>
  <si>
    <t>Gas</t>
  </si>
  <si>
    <t>vehicle insurance</t>
  </si>
  <si>
    <t>Maintenance</t>
  </si>
  <si>
    <t>Parking</t>
  </si>
  <si>
    <t>Installment</t>
  </si>
  <si>
    <t>Registration</t>
  </si>
  <si>
    <t>Toll</t>
  </si>
  <si>
    <t>Income</t>
  </si>
  <si>
    <t>Salary</t>
  </si>
  <si>
    <t>My Shop</t>
  </si>
  <si>
    <t>E-commerce</t>
  </si>
  <si>
    <t>Google Adsecne</t>
  </si>
  <si>
    <t>Aug</t>
  </si>
  <si>
    <t xml:space="preserve"> Late </t>
  </si>
  <si>
    <t>Dec</t>
  </si>
  <si>
    <t>Feb</t>
  </si>
  <si>
    <t>Jan</t>
  </si>
  <si>
    <t>Jul</t>
  </si>
  <si>
    <t>Jun</t>
  </si>
  <si>
    <t>Mar</t>
  </si>
  <si>
    <t>May</t>
  </si>
  <si>
    <t>Nov</t>
  </si>
  <si>
    <t>Oct</t>
  </si>
  <si>
    <t>Sep</t>
  </si>
  <si>
    <t>Gold</t>
  </si>
  <si>
    <t xml:space="preserve">Stock </t>
  </si>
  <si>
    <t>Warehouse</t>
  </si>
  <si>
    <t>Land</t>
  </si>
  <si>
    <t>Row Labels</t>
  </si>
  <si>
    <t>Grand Total</t>
  </si>
  <si>
    <t>Sum of Amount</t>
  </si>
  <si>
    <t>Total Expenses</t>
  </si>
  <si>
    <t>Total Income</t>
  </si>
  <si>
    <t>Available balance</t>
  </si>
  <si>
    <t>Expenses by Month</t>
  </si>
  <si>
    <t xml:space="preserve">Income by Month </t>
  </si>
  <si>
    <t>Column Labels</t>
  </si>
  <si>
    <t>Max, Income</t>
  </si>
  <si>
    <t>Max, Expenses</t>
  </si>
  <si>
    <t>Count of Status</t>
  </si>
  <si>
    <t xml:space="preserve">Income </t>
  </si>
  <si>
    <t>Income Goal</t>
  </si>
  <si>
    <t>Slicer Selection</t>
  </si>
  <si>
    <t>Jan,2023</t>
  </si>
  <si>
    <t>Feb,2023</t>
  </si>
  <si>
    <t>Mar,2023</t>
  </si>
  <si>
    <t>Apr,2023</t>
  </si>
  <si>
    <t>May,2023</t>
  </si>
  <si>
    <t>Jun,2023</t>
  </si>
  <si>
    <t>Jul,2023</t>
  </si>
  <si>
    <t>Sep,2023</t>
  </si>
  <si>
    <t>Oct,2023</t>
  </si>
  <si>
    <t>Nov,2023</t>
  </si>
  <si>
    <t>Aug,2023</t>
  </si>
  <si>
    <t>Dec,2023</t>
  </si>
  <si>
    <t>Percentage</t>
  </si>
  <si>
    <t>TOTAL NET WORTH</t>
  </si>
  <si>
    <t>Date</t>
  </si>
  <si>
    <t>Assets</t>
  </si>
  <si>
    <t>Last Update</t>
  </si>
  <si>
    <t>Paid</t>
  </si>
  <si>
    <t>Late</t>
  </si>
  <si>
    <t>Main Income</t>
  </si>
  <si>
    <t>Side Income</t>
  </si>
  <si>
    <t>Spendings</t>
  </si>
  <si>
    <t>Max</t>
  </si>
  <si>
    <t>House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</si>
</sst>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1">
    <numFmt numFmtId="6" formatCode="&quot;$&quot;#,##0_);[Red]\(&quot;$&quot;#,##0\)"/>
    <numFmt numFmtId="44" formatCode="_(&quot;$&quot;* #,##0.00_);_(&quot;$&quot;* \(#,##0.00\);_(&quot;$&quot;* &quot;-&quot;??_);_(@_)"/>
    <numFmt numFmtId="43" formatCode="_(* #,##0.00_);_(* \(#,##0.00\);_(* &quot;-&quot;??_);_(@_)"/>
    <numFmt numFmtId="164" formatCode="&quot;$&quot;#,##0;[Red]&quot;$&quot;#,##0"/>
    <numFmt numFmtId="165" formatCode="[$-409]mmm\ d\,\ yyyy;@"/>
    <numFmt numFmtId="166" formatCode="_(&quot;$&quot;* #,##0_);_(&quot;$&quot;* \(#,##0\);_(&quot;$&quot;* &quot;-&quot;??_);_(@_)"/>
    <numFmt numFmtId="167" formatCode="&quot;$&quot;#,##0"/>
    <numFmt numFmtId="168" formatCode="_(* #,##0_);_(* \(#,##0\);_(* &quot;-&quot;??_);_(@_)"/>
    <numFmt numFmtId="169" formatCode="#,##0,&quot;K&quot;"/>
    <numFmt numFmtId="170" formatCode="dddd"/>
    <numFmt numFmtId="171" formatCode="mmmm\ dd"/>
  </numFmts>
  <fonts count="52" x14ac:knownFonts="1">
    <font>
      <sz val="12"/>
      <color theme="1"/>
      <name val="Calibri"/>
      <family val="2"/>
      <scheme val="minor"/>
    </font>
    <font>
      <sz val="8"/>
      <name val="Calibri"/>
      <family val="2"/>
      <scheme val="minor"/>
    </font>
    <font>
      <sz val="12"/>
      <color theme="1"/>
      <name val="Arial"/>
      <family val="2"/>
    </font>
    <font>
      <sz val="14"/>
      <color theme="1"/>
      <name val="Arial"/>
      <family val="2"/>
    </font>
    <font>
      <b/>
      <sz val="14"/>
      <color rgb="FFC00000"/>
      <name val="Arial"/>
      <family val="2"/>
    </font>
    <font>
      <b/>
      <sz val="14"/>
      <color theme="1"/>
      <name val="Arial"/>
      <family val="2"/>
    </font>
    <font>
      <sz val="14"/>
      <color theme="1"/>
      <name val="Aldhabi"/>
    </font>
    <font>
      <sz val="12"/>
      <color rgb="FF211025"/>
      <name val="Calibri"/>
      <family val="2"/>
      <scheme val="minor"/>
    </font>
    <font>
      <sz val="12"/>
      <color rgb="FFFF0000"/>
      <name val="Calibri"/>
      <family val="2"/>
      <scheme val="minor"/>
    </font>
    <font>
      <sz val="14"/>
      <color rgb="FFFF0000"/>
      <name val="Aldhabi"/>
    </font>
    <font>
      <b/>
      <sz val="14"/>
      <color rgb="FFFF0000"/>
      <name val="Aldhabi"/>
    </font>
    <font>
      <sz val="12"/>
      <color theme="1"/>
      <name val="Calibri"/>
      <family val="2"/>
      <scheme val="minor"/>
    </font>
    <font>
      <sz val="14"/>
      <color rgb="FF727272"/>
      <name val="Arial"/>
      <family val="2"/>
    </font>
    <font>
      <sz val="14"/>
      <color rgb="FFF9F9F9"/>
      <name val="Aldhabi"/>
    </font>
    <font>
      <sz val="14"/>
      <color rgb="FFF9F9F9"/>
      <name val="Arial"/>
      <family val="2"/>
    </font>
    <font>
      <sz val="12"/>
      <color rgb="FFF9F9F9"/>
      <name val="Calibri"/>
      <family val="2"/>
      <scheme val="minor"/>
    </font>
    <font>
      <b/>
      <sz val="14"/>
      <color rgb="FFF26178"/>
      <name val="Arial"/>
      <family val="2"/>
    </font>
    <font>
      <b/>
      <sz val="14"/>
      <color rgb="FF09C9C8"/>
      <name val="Arial"/>
      <family val="2"/>
    </font>
    <font>
      <b/>
      <sz val="14"/>
      <color rgb="FF211025"/>
      <name val="Lato"/>
    </font>
    <font>
      <b/>
      <sz val="12"/>
      <color rgb="FF211025"/>
      <name val="Lato"/>
    </font>
    <font>
      <b/>
      <sz val="14"/>
      <color theme="0" tint="-0.499984740745262"/>
      <name val="Lato"/>
    </font>
    <font>
      <sz val="12"/>
      <color rgb="FFF04405"/>
      <name val="Arial"/>
      <family val="2"/>
    </font>
    <font>
      <sz val="12"/>
      <color rgb="FF211025"/>
      <name val="Arial"/>
      <family val="2"/>
    </font>
    <font>
      <b/>
      <sz val="14"/>
      <color rgb="FFC00000"/>
      <name val="Calibri"/>
      <family val="2"/>
      <scheme val="minor"/>
    </font>
    <font>
      <b/>
      <sz val="16"/>
      <color rgb="FF09C9C8"/>
      <name val="Arial"/>
      <family val="2"/>
    </font>
    <font>
      <b/>
      <sz val="14"/>
      <color rgb="FFF04405"/>
      <name val="Arial"/>
      <family val="2"/>
    </font>
    <font>
      <sz val="11"/>
      <color theme="1"/>
      <name val="Arial"/>
      <family val="2"/>
    </font>
    <font>
      <b/>
      <sz val="14"/>
      <color rgb="FFF18E19"/>
      <name val="Arial"/>
      <family val="2"/>
    </font>
    <font>
      <b/>
      <sz val="16"/>
      <color theme="1"/>
      <name val="Calibri"/>
      <family val="2"/>
      <scheme val="minor"/>
    </font>
    <font>
      <b/>
      <sz val="12"/>
      <color theme="1"/>
      <name val="Calibri"/>
      <family val="2"/>
      <scheme val="minor"/>
    </font>
    <font>
      <b/>
      <sz val="16"/>
      <color rgb="FF09C9C8"/>
      <name val="Calibri"/>
      <family val="2"/>
      <scheme val="minor"/>
    </font>
    <font>
      <b/>
      <sz val="14"/>
      <color rgb="FFF04405"/>
      <name val="Calibri"/>
      <family val="2"/>
      <scheme val="minor"/>
    </font>
    <font>
      <b/>
      <sz val="12"/>
      <color rgb="FFF04465"/>
      <name val="Calibri"/>
      <family val="2"/>
      <scheme val="minor"/>
    </font>
    <font>
      <sz val="16"/>
      <color theme="1"/>
      <name val="Calibri"/>
      <family val="2"/>
      <scheme val="minor"/>
    </font>
    <font>
      <sz val="16"/>
      <color rgb="FFF04405"/>
      <name val="Arial"/>
      <family val="2"/>
    </font>
    <font>
      <sz val="16"/>
      <color rgb="FF211025"/>
      <name val="Arial"/>
      <family val="2"/>
    </font>
    <font>
      <sz val="16"/>
      <color theme="1"/>
      <name val="Arial"/>
      <family val="2"/>
    </font>
    <font>
      <b/>
      <sz val="18"/>
      <color rgb="FFF18E19"/>
      <name val="Calibri"/>
      <family val="2"/>
      <scheme val="minor"/>
    </font>
    <font>
      <b/>
      <sz val="18"/>
      <color rgb="FF211025"/>
      <name val="Arial"/>
      <family val="2"/>
    </font>
    <font>
      <b/>
      <sz val="16"/>
      <color theme="1"/>
      <name val="Arial"/>
      <family val="2"/>
    </font>
    <font>
      <b/>
      <sz val="18"/>
      <color theme="9" tint="-0.249977111117893"/>
      <name val="Arial"/>
      <family val="2"/>
    </font>
    <font>
      <sz val="16"/>
      <color rgb="FFF9F9F9"/>
      <name val="Calibri"/>
      <family val="2"/>
      <scheme val="minor"/>
    </font>
    <font>
      <sz val="16"/>
      <color rgb="FF211025"/>
      <name val="Calibri"/>
      <family val="2"/>
      <scheme val="minor"/>
    </font>
    <font>
      <sz val="26"/>
      <color theme="1"/>
      <name val="Calibri"/>
      <family val="2"/>
      <scheme val="minor"/>
    </font>
    <font>
      <sz val="26"/>
      <color theme="1"/>
      <name val="Arial"/>
      <family val="2"/>
    </font>
    <font>
      <b/>
      <sz val="36"/>
      <color theme="0"/>
      <name val="Aldhabi"/>
    </font>
    <font>
      <sz val="14"/>
      <color theme="1"/>
      <name val="Calibri"/>
      <family val="2"/>
      <scheme val="minor"/>
    </font>
    <font>
      <b/>
      <sz val="14"/>
      <color rgb="FFFFFFFF"/>
      <name val="Arial"/>
      <family val="2"/>
    </font>
    <font>
      <b/>
      <sz val="14"/>
      <color rgb="FF00B050"/>
      <name val="Arial"/>
      <family val="2"/>
    </font>
    <font>
      <b/>
      <sz val="18"/>
      <color rgb="FF00B050"/>
      <name val="Arial"/>
      <family val="2"/>
    </font>
    <font>
      <b/>
      <sz val="16"/>
      <color rgb="FF211025"/>
      <name val="Arial"/>
      <family val="2"/>
    </font>
    <font>
      <u/>
      <sz val="12"/>
      <color theme="10"/>
      <name val="Calibri"/>
      <family val="2"/>
      <scheme val="minor"/>
    </font>
  </fonts>
  <fills count="17">
    <fill>
      <patternFill patternType="none"/>
    </fill>
    <fill>
      <patternFill patternType="gray125"/>
    </fill>
    <fill>
      <patternFill patternType="solid">
        <fgColor rgb="FFF9F9F9"/>
        <bgColor rgb="FF000000"/>
      </patternFill>
    </fill>
    <fill>
      <patternFill patternType="solid">
        <fgColor rgb="FFF9F9F9"/>
        <bgColor indexed="64"/>
      </patternFill>
    </fill>
    <fill>
      <patternFill patternType="solid">
        <fgColor rgb="FF7F778A"/>
        <bgColor indexed="64"/>
      </patternFill>
    </fill>
    <fill>
      <patternFill patternType="solid">
        <fgColor rgb="FF7F778A"/>
        <bgColor rgb="FF000000"/>
      </patternFill>
    </fill>
    <fill>
      <patternFill patternType="solid">
        <fgColor rgb="FFFFFF00"/>
        <bgColor indexed="64"/>
      </patternFill>
    </fill>
    <fill>
      <patternFill patternType="solid">
        <fgColor rgb="FF09C9C8"/>
        <bgColor indexed="64"/>
      </patternFill>
    </fill>
    <fill>
      <patternFill patternType="solid">
        <fgColor rgb="FFFF0000"/>
        <bgColor indexed="64"/>
      </patternFill>
    </fill>
    <fill>
      <patternFill patternType="solid">
        <fgColor theme="0"/>
        <bgColor indexed="64"/>
      </patternFill>
    </fill>
    <fill>
      <patternFill patternType="solid">
        <fgColor theme="0"/>
        <bgColor rgb="FF000000"/>
      </patternFill>
    </fill>
    <fill>
      <patternFill patternType="solid">
        <fgColor theme="1"/>
        <bgColor indexed="64"/>
      </patternFill>
    </fill>
    <fill>
      <patternFill patternType="solid">
        <fgColor theme="0" tint="-4.9989318521683403E-2"/>
        <bgColor indexed="64"/>
      </patternFill>
    </fill>
    <fill>
      <patternFill patternType="solid">
        <fgColor rgb="FF4472C4"/>
        <bgColor indexed="64"/>
      </patternFill>
    </fill>
    <fill>
      <patternFill patternType="solid">
        <fgColor rgb="FFD9E2F3"/>
        <bgColor indexed="64"/>
      </patternFill>
    </fill>
    <fill>
      <patternFill patternType="solid">
        <fgColor rgb="FFFF6A49"/>
        <bgColor indexed="64"/>
      </patternFill>
    </fill>
    <fill>
      <patternFill patternType="solid">
        <fgColor rgb="FF00B0F0"/>
        <bgColor indexed="64"/>
      </patternFill>
    </fill>
  </fills>
  <borders count="8">
    <border>
      <left/>
      <right/>
      <top/>
      <bottom/>
      <diagonal/>
    </border>
    <border>
      <left/>
      <right/>
      <top/>
      <bottom style="thin">
        <color indexed="64"/>
      </bottom>
      <diagonal/>
    </border>
    <border>
      <left/>
      <right style="thin">
        <color indexed="64"/>
      </right>
      <top/>
      <bottom/>
      <diagonal/>
    </border>
    <border>
      <left style="medium">
        <color rgb="FFBFBFBF"/>
      </left>
      <right style="medium">
        <color rgb="FFBFBFBF"/>
      </right>
      <top/>
      <bottom style="medium">
        <color rgb="FFBFBFBF"/>
      </bottom>
      <diagonal/>
    </border>
    <border>
      <left/>
      <right style="medium">
        <color rgb="FFBFBFBF"/>
      </right>
      <top/>
      <bottom style="medium">
        <color rgb="FFBFBFBF"/>
      </bottom>
      <diagonal/>
    </border>
    <border>
      <left style="medium">
        <color rgb="FFBFBFBF"/>
      </left>
      <right style="medium">
        <color rgb="FFBFBFBF"/>
      </right>
      <top/>
      <bottom style="thick">
        <color rgb="FFBFBFBF"/>
      </bottom>
      <diagonal/>
    </border>
    <border>
      <left/>
      <right style="medium">
        <color rgb="FFBFBFBF"/>
      </right>
      <top/>
      <bottom style="thick">
        <color rgb="FFBFBFBF"/>
      </bottom>
      <diagonal/>
    </border>
    <border>
      <left style="thin">
        <color indexed="64"/>
      </left>
      <right style="thin">
        <color indexed="64"/>
      </right>
      <top style="thin">
        <color indexed="64"/>
      </top>
      <bottom style="thin">
        <color indexed="64"/>
      </bottom>
      <diagonal/>
    </border>
  </borders>
  <cellStyleXfs count="5">
    <xf numFmtId="0" fontId="0" fillId="0" borderId="0"/>
    <xf numFmtId="43" fontId="11" fillId="0" borderId="0" applyFont="0" applyFill="0" applyBorder="0" applyAlignment="0" applyProtection="0"/>
    <xf numFmtId="9" fontId="11" fillId="0" borderId="0" applyFont="0" applyFill="0" applyBorder="0" applyAlignment="0" applyProtection="0"/>
    <xf numFmtId="44" fontId="11" fillId="0" borderId="0" applyFont="0" applyFill="0" applyBorder="0" applyAlignment="0" applyProtection="0"/>
    <xf numFmtId="0" fontId="51" fillId="0" borderId="0" applyNumberFormat="0" applyFill="0" applyBorder="0" applyAlignment="0" applyProtection="0"/>
  </cellStyleXfs>
  <cellXfs count="137">
    <xf numFmtId="0" fontId="0" fillId="0" borderId="0" xfId="0"/>
    <xf numFmtId="0" fontId="2" fillId="0" borderId="0" xfId="0" applyFont="1" applyAlignment="1">
      <alignment horizontal="center" vertical="center"/>
    </xf>
    <xf numFmtId="0" fontId="2" fillId="0" borderId="0" xfId="0" applyFont="1"/>
    <xf numFmtId="0" fontId="5" fillId="0" borderId="0" xfId="0" applyFont="1" applyAlignment="1">
      <alignment horizontal="center" vertical="center"/>
    </xf>
    <xf numFmtId="0" fontId="0" fillId="3" borderId="0" xfId="0" applyFill="1"/>
    <xf numFmtId="0" fontId="6" fillId="2" borderId="0" xfId="0" applyFont="1" applyFill="1" applyAlignment="1">
      <alignment horizontal="left" vertical="center"/>
    </xf>
    <xf numFmtId="0" fontId="7" fillId="3" borderId="0" xfId="0" applyFont="1" applyFill="1"/>
    <xf numFmtId="0" fontId="0" fillId="3" borderId="0" xfId="0" applyFill="1" applyAlignment="1">
      <alignment horizontal="center"/>
    </xf>
    <xf numFmtId="0" fontId="8" fillId="3" borderId="0" xfId="0" applyFont="1" applyFill="1"/>
    <xf numFmtId="0" fontId="9" fillId="2" borderId="0" xfId="0" applyFont="1" applyFill="1" applyAlignment="1">
      <alignment horizontal="left" vertical="center"/>
    </xf>
    <xf numFmtId="164" fontId="10" fillId="2" borderId="0" xfId="0" applyNumberFormat="1" applyFont="1" applyFill="1" applyAlignment="1">
      <alignment horizontal="left" vertical="center"/>
    </xf>
    <xf numFmtId="165" fontId="9" fillId="2" borderId="0" xfId="0" applyNumberFormat="1" applyFont="1" applyFill="1" applyAlignment="1">
      <alignment horizontal="left" vertical="center"/>
    </xf>
    <xf numFmtId="166" fontId="9" fillId="2" borderId="0" xfId="0" applyNumberFormat="1" applyFont="1" applyFill="1" applyAlignment="1">
      <alignment horizontal="left" vertical="center"/>
    </xf>
    <xf numFmtId="0" fontId="3" fillId="2" borderId="0" xfId="0" applyFont="1" applyFill="1" applyAlignment="1">
      <alignment horizontal="center" vertical="center"/>
    </xf>
    <xf numFmtId="164" fontId="4" fillId="2" borderId="0" xfId="0" applyNumberFormat="1" applyFont="1" applyFill="1" applyAlignment="1">
      <alignment horizontal="center" vertical="center"/>
    </xf>
    <xf numFmtId="165" fontId="3" fillId="2" borderId="0" xfId="0" applyNumberFormat="1" applyFont="1" applyFill="1" applyAlignment="1">
      <alignment horizontal="center" vertical="center"/>
    </xf>
    <xf numFmtId="166" fontId="3" fillId="2" borderId="0" xfId="0" applyNumberFormat="1" applyFont="1" applyFill="1" applyAlignment="1">
      <alignment horizontal="center" vertical="center"/>
    </xf>
    <xf numFmtId="0" fontId="12" fillId="2" borderId="0" xfId="0" applyFont="1" applyFill="1" applyAlignment="1">
      <alignment horizontal="left" vertical="center"/>
    </xf>
    <xf numFmtId="0" fontId="13" fillId="2" borderId="0" xfId="0" applyFont="1" applyFill="1" applyAlignment="1">
      <alignment horizontal="left" vertical="center"/>
    </xf>
    <xf numFmtId="0" fontId="14" fillId="2" borderId="0" xfId="0" applyFont="1" applyFill="1" applyAlignment="1">
      <alignment horizontal="left" vertical="center"/>
    </xf>
    <xf numFmtId="0" fontId="14" fillId="2" borderId="0" xfId="0" applyFont="1" applyFill="1" applyAlignment="1">
      <alignment horizontal="center" vertical="center"/>
    </xf>
    <xf numFmtId="0" fontId="15" fillId="3" borderId="0" xfId="0" applyFont="1" applyFill="1" applyAlignment="1">
      <alignment horizontal="center"/>
    </xf>
    <xf numFmtId="0" fontId="15" fillId="3" borderId="0" xfId="0" applyFont="1" applyFill="1" applyAlignment="1">
      <alignment horizontal="left"/>
    </xf>
    <xf numFmtId="0" fontId="15" fillId="3" borderId="0" xfId="0" applyFont="1" applyFill="1"/>
    <xf numFmtId="164" fontId="16" fillId="2" borderId="0" xfId="0" applyNumberFormat="1" applyFont="1" applyFill="1" applyAlignment="1">
      <alignment horizontal="center" vertical="center"/>
    </xf>
    <xf numFmtId="164" fontId="17" fillId="2" borderId="0" xfId="0" applyNumberFormat="1" applyFont="1" applyFill="1" applyAlignment="1">
      <alignment horizontal="center" vertical="center"/>
    </xf>
    <xf numFmtId="0" fontId="0" fillId="4" borderId="0" xfId="0" applyFill="1"/>
    <xf numFmtId="0" fontId="8" fillId="4" borderId="0" xfId="0" applyFont="1" applyFill="1"/>
    <xf numFmtId="0" fontId="9" fillId="5" borderId="0" xfId="0" applyFont="1" applyFill="1" applyAlignment="1">
      <alignment horizontal="left" vertical="center"/>
    </xf>
    <xf numFmtId="0" fontId="15" fillId="4" borderId="0" xfId="0" applyFont="1" applyFill="1"/>
    <xf numFmtId="0" fontId="0" fillId="4" borderId="0" xfId="0" applyFill="1" applyAlignment="1">
      <alignment horizontal="center"/>
    </xf>
    <xf numFmtId="0" fontId="15" fillId="4" borderId="0" xfId="0" applyFont="1" applyFill="1" applyAlignment="1">
      <alignment horizontal="center"/>
    </xf>
    <xf numFmtId="0" fontId="15" fillId="4" borderId="0" xfId="0" applyFont="1" applyFill="1" applyAlignment="1">
      <alignment horizontal="left"/>
    </xf>
    <xf numFmtId="0" fontId="7" fillId="4" borderId="0" xfId="0" applyFont="1" applyFill="1"/>
    <xf numFmtId="164" fontId="18" fillId="2" borderId="0" xfId="0" applyNumberFormat="1" applyFont="1" applyFill="1" applyAlignment="1">
      <alignment horizontal="center" vertical="center"/>
    </xf>
    <xf numFmtId="0" fontId="18" fillId="2" borderId="0" xfId="0" applyFont="1" applyFill="1" applyAlignment="1">
      <alignment horizontal="center" vertical="center"/>
    </xf>
    <xf numFmtId="167" fontId="18" fillId="2" borderId="0" xfId="0" applyNumberFormat="1" applyFont="1" applyFill="1" applyAlignment="1">
      <alignment horizontal="center" vertical="center"/>
    </xf>
    <xf numFmtId="0" fontId="18" fillId="2" borderId="0" xfId="0" applyFont="1" applyFill="1" applyAlignment="1">
      <alignment horizontal="left" vertical="center"/>
    </xf>
    <xf numFmtId="165" fontId="18" fillId="2" borderId="0" xfId="0" applyNumberFormat="1" applyFont="1" applyFill="1" applyAlignment="1">
      <alignment horizontal="center" vertical="center"/>
    </xf>
    <xf numFmtId="0" fontId="18" fillId="3" borderId="0" xfId="0" applyFont="1" applyFill="1" applyAlignment="1">
      <alignment horizontal="center" vertical="center"/>
    </xf>
    <xf numFmtId="0" fontId="19" fillId="3" borderId="0" xfId="0" applyFont="1" applyFill="1" applyAlignment="1">
      <alignment horizontal="center" vertical="center"/>
    </xf>
    <xf numFmtId="165" fontId="18" fillId="2" borderId="0" xfId="0" applyNumberFormat="1" applyFont="1" applyFill="1" applyAlignment="1">
      <alignment horizontal="right" vertical="center"/>
    </xf>
    <xf numFmtId="167" fontId="18" fillId="2" borderId="0" xfId="0" applyNumberFormat="1" applyFont="1" applyFill="1" applyAlignment="1">
      <alignment horizontal="right" vertical="center"/>
    </xf>
    <xf numFmtId="0" fontId="20" fillId="2" borderId="0" xfId="0" applyFont="1" applyFill="1" applyAlignment="1">
      <alignment horizontal="left" vertical="center"/>
    </xf>
    <xf numFmtId="0" fontId="0" fillId="0" borderId="0" xfId="0" pivotButton="1"/>
    <xf numFmtId="0" fontId="0" fillId="0" borderId="0" xfId="0" applyAlignment="1">
      <alignment horizontal="left"/>
    </xf>
    <xf numFmtId="0" fontId="21" fillId="0" borderId="0" xfId="0" applyFont="1" applyAlignment="1">
      <alignment horizontal="center" vertical="center"/>
    </xf>
    <xf numFmtId="167" fontId="2" fillId="0" borderId="0" xfId="0" applyNumberFormat="1" applyFont="1" applyAlignment="1">
      <alignment horizontal="center" vertical="center"/>
    </xf>
    <xf numFmtId="167" fontId="2" fillId="0" borderId="1" xfId="0" applyNumberFormat="1" applyFont="1" applyBorder="1" applyAlignment="1">
      <alignment horizontal="center" vertical="center"/>
    </xf>
    <xf numFmtId="0" fontId="22" fillId="0" borderId="0" xfId="0" applyFont="1" applyAlignment="1">
      <alignment horizontal="center" vertical="center"/>
    </xf>
    <xf numFmtId="167" fontId="22" fillId="0" borderId="0" xfId="0" applyNumberFormat="1" applyFont="1" applyAlignment="1">
      <alignment horizontal="center" vertical="center"/>
    </xf>
    <xf numFmtId="167" fontId="22" fillId="0" borderId="1" xfId="0" applyNumberFormat="1" applyFont="1" applyBorder="1" applyAlignment="1">
      <alignment horizontal="center" vertical="center"/>
    </xf>
    <xf numFmtId="0" fontId="23" fillId="0" borderId="0" xfId="0" applyFont="1" applyAlignment="1">
      <alignment horizontal="left" vertical="center"/>
    </xf>
    <xf numFmtId="167" fontId="4" fillId="0" borderId="0" xfId="0" applyNumberFormat="1" applyFont="1" applyAlignment="1">
      <alignment horizontal="center" vertical="center"/>
    </xf>
    <xf numFmtId="0" fontId="21" fillId="0" borderId="0" xfId="0" applyFont="1" applyAlignment="1">
      <alignment horizontal="left" vertical="center"/>
    </xf>
    <xf numFmtId="0" fontId="7" fillId="0" borderId="0" xfId="0" applyFont="1" applyAlignment="1">
      <alignment horizontal="left" vertical="center"/>
    </xf>
    <xf numFmtId="0" fontId="7" fillId="0" borderId="1" xfId="0" applyFont="1" applyBorder="1" applyAlignment="1">
      <alignment horizontal="left" vertical="center"/>
    </xf>
    <xf numFmtId="0" fontId="24" fillId="0" borderId="0" xfId="0" applyFont="1" applyAlignment="1">
      <alignment horizontal="left" vertical="center"/>
    </xf>
    <xf numFmtId="0" fontId="26" fillId="0" borderId="0" xfId="0" applyFont="1" applyAlignment="1">
      <alignment horizontal="left" vertical="center"/>
    </xf>
    <xf numFmtId="0" fontId="24" fillId="0" borderId="0" xfId="0" applyFont="1" applyAlignment="1">
      <alignment horizontal="center" vertical="center"/>
    </xf>
    <xf numFmtId="0" fontId="26" fillId="0" borderId="1" xfId="0" applyFont="1" applyBorder="1" applyAlignment="1">
      <alignment horizontal="left" vertical="center"/>
    </xf>
    <xf numFmtId="0" fontId="21" fillId="0" borderId="2" xfId="0" applyFont="1" applyBorder="1" applyAlignment="1">
      <alignment horizontal="center" vertical="center"/>
    </xf>
    <xf numFmtId="0" fontId="0" fillId="0" borderId="2" xfId="0" applyBorder="1"/>
    <xf numFmtId="167" fontId="2" fillId="0" borderId="2" xfId="0" applyNumberFormat="1" applyFont="1" applyBorder="1" applyAlignment="1">
      <alignment horizontal="center" vertical="center"/>
    </xf>
    <xf numFmtId="0" fontId="24" fillId="0" borderId="2" xfId="0" applyFont="1" applyBorder="1" applyAlignment="1">
      <alignment horizontal="center" vertical="center"/>
    </xf>
    <xf numFmtId="0" fontId="2" fillId="0" borderId="2" xfId="0" applyFont="1" applyBorder="1" applyAlignment="1">
      <alignment horizontal="center" vertical="center"/>
    </xf>
    <xf numFmtId="168" fontId="27" fillId="0" borderId="0" xfId="1" applyNumberFormat="1" applyFont="1" applyAlignment="1">
      <alignment horizontal="center" vertical="center"/>
    </xf>
    <xf numFmtId="0" fontId="25" fillId="0" borderId="0" xfId="0" applyFont="1" applyAlignment="1">
      <alignment horizontal="center" vertical="center"/>
    </xf>
    <xf numFmtId="0" fontId="0" fillId="0" borderId="0" xfId="0" applyAlignment="1">
      <alignment horizontal="center"/>
    </xf>
    <xf numFmtId="166" fontId="3" fillId="0" borderId="0" xfId="0" applyNumberFormat="1" applyFont="1" applyAlignment="1">
      <alignment horizontal="center" vertical="center"/>
    </xf>
    <xf numFmtId="0" fontId="5" fillId="0" borderId="0" xfId="0" applyFont="1" applyAlignment="1">
      <alignment horizontal="left" vertical="center"/>
    </xf>
    <xf numFmtId="0" fontId="28" fillId="6" borderId="0" xfId="0" applyFont="1" applyFill="1" applyAlignment="1">
      <alignment horizontal="center" vertical="center"/>
    </xf>
    <xf numFmtId="0" fontId="25" fillId="7" borderId="0" xfId="0" applyFont="1" applyFill="1" applyAlignment="1">
      <alignment horizontal="center" vertical="center"/>
    </xf>
    <xf numFmtId="0" fontId="5" fillId="8" borderId="0" xfId="0" applyFont="1" applyFill="1" applyAlignment="1">
      <alignment horizontal="center" vertical="center"/>
    </xf>
    <xf numFmtId="0" fontId="24" fillId="6" borderId="0" xfId="0" applyFont="1" applyFill="1" applyAlignment="1">
      <alignment horizontal="left" vertical="center"/>
    </xf>
    <xf numFmtId="166" fontId="3" fillId="5" borderId="0" xfId="0" applyNumberFormat="1" applyFont="1" applyFill="1" applyAlignment="1">
      <alignment horizontal="center" vertical="center"/>
    </xf>
    <xf numFmtId="0" fontId="15" fillId="0" borderId="0" xfId="0" applyFont="1" applyAlignment="1">
      <alignment horizontal="center"/>
    </xf>
    <xf numFmtId="0" fontId="15" fillId="0" borderId="0" xfId="0" applyFont="1" applyAlignment="1">
      <alignment horizontal="left"/>
    </xf>
    <xf numFmtId="0" fontId="7" fillId="0" borderId="0" xfId="0" applyFont="1"/>
    <xf numFmtId="0" fontId="30" fillId="0" borderId="0" xfId="0" applyFont="1"/>
    <xf numFmtId="0" fontId="31" fillId="0" borderId="0" xfId="0" applyFont="1"/>
    <xf numFmtId="167" fontId="29" fillId="0" borderId="0" xfId="0" applyNumberFormat="1" applyFont="1" applyAlignment="1">
      <alignment horizontal="left" vertical="center"/>
    </xf>
    <xf numFmtId="0" fontId="32" fillId="0" borderId="0" xfId="0" applyFont="1"/>
    <xf numFmtId="0" fontId="28" fillId="0" borderId="0" xfId="0" applyFont="1" applyAlignment="1">
      <alignment horizontal="center" vertical="center"/>
    </xf>
    <xf numFmtId="167" fontId="24" fillId="0" borderId="0" xfId="0" applyNumberFormat="1" applyFont="1" applyAlignment="1">
      <alignment horizontal="center" vertical="center"/>
    </xf>
    <xf numFmtId="0" fontId="34" fillId="0" borderId="0" xfId="0" applyFont="1" applyAlignment="1">
      <alignment horizontal="center" vertical="center"/>
    </xf>
    <xf numFmtId="0" fontId="35" fillId="0" borderId="0" xfId="0" applyFont="1" applyAlignment="1">
      <alignment horizontal="center" vertical="center"/>
    </xf>
    <xf numFmtId="0" fontId="36" fillId="0" borderId="0" xfId="0" applyFont="1" applyAlignment="1">
      <alignment horizontal="center" vertical="center"/>
    </xf>
    <xf numFmtId="0" fontId="28" fillId="0" borderId="0" xfId="0" applyFont="1" applyAlignment="1">
      <alignment horizontal="left" vertical="center"/>
    </xf>
    <xf numFmtId="167" fontId="24" fillId="0" borderId="0" xfId="0" applyNumberFormat="1" applyFont="1" applyAlignment="1">
      <alignment horizontal="left" vertical="center"/>
    </xf>
    <xf numFmtId="0" fontId="37" fillId="0" borderId="0" xfId="0" applyFont="1"/>
    <xf numFmtId="165" fontId="18" fillId="0" borderId="0" xfId="0" applyNumberFormat="1" applyFont="1" applyAlignment="1">
      <alignment horizontal="right" vertical="center"/>
    </xf>
    <xf numFmtId="0" fontId="33" fillId="0" borderId="0" xfId="0" applyFont="1" applyAlignment="1">
      <alignment horizontal="left" vertical="center"/>
    </xf>
    <xf numFmtId="0" fontId="37" fillId="0" borderId="0" xfId="0" applyFont="1" applyAlignment="1">
      <alignment horizontal="left" vertical="center"/>
    </xf>
    <xf numFmtId="0" fontId="38" fillId="0" borderId="0" xfId="0" applyFont="1" applyAlignment="1">
      <alignment horizontal="center" vertical="center"/>
    </xf>
    <xf numFmtId="9" fontId="25" fillId="0" borderId="0" xfId="2" applyFont="1" applyAlignment="1">
      <alignment horizontal="center" vertical="center"/>
    </xf>
    <xf numFmtId="0" fontId="39" fillId="0" borderId="0" xfId="0" applyFont="1" applyAlignment="1">
      <alignment horizontal="center" vertical="center"/>
    </xf>
    <xf numFmtId="169" fontId="40" fillId="0" borderId="0" xfId="0" applyNumberFormat="1" applyFont="1" applyAlignment="1">
      <alignment horizontal="center" vertical="center"/>
    </xf>
    <xf numFmtId="166" fontId="36" fillId="10" borderId="0" xfId="0" applyNumberFormat="1" applyFont="1" applyFill="1" applyAlignment="1">
      <alignment horizontal="center" vertical="center"/>
    </xf>
    <xf numFmtId="166" fontId="44" fillId="10" borderId="0" xfId="0" applyNumberFormat="1" applyFont="1" applyFill="1" applyAlignment="1">
      <alignment horizontal="center" vertical="center"/>
    </xf>
    <xf numFmtId="0" fontId="45" fillId="11" borderId="0" xfId="0" applyFont="1" applyFill="1" applyAlignment="1">
      <alignment horizontal="center" vertical="center"/>
    </xf>
    <xf numFmtId="0" fontId="36" fillId="12" borderId="0" xfId="0" applyFont="1" applyFill="1" applyAlignment="1">
      <alignment horizontal="center" vertical="center" wrapText="1"/>
    </xf>
    <xf numFmtId="6" fontId="39" fillId="12" borderId="0" xfId="0" applyNumberFormat="1" applyFont="1" applyFill="1" applyAlignment="1">
      <alignment horizontal="center" vertical="center" wrapText="1"/>
    </xf>
    <xf numFmtId="167" fontId="18" fillId="12" borderId="0" xfId="0" applyNumberFormat="1" applyFont="1" applyFill="1" applyAlignment="1">
      <alignment horizontal="center" vertical="center"/>
    </xf>
    <xf numFmtId="0" fontId="20" fillId="12" borderId="0" xfId="0" applyFont="1" applyFill="1" applyAlignment="1">
      <alignment horizontal="center" vertical="center"/>
    </xf>
    <xf numFmtId="170" fontId="36" fillId="12" borderId="0" xfId="0" applyNumberFormat="1" applyFont="1" applyFill="1" applyAlignment="1">
      <alignment horizontal="center" vertical="center" wrapText="1"/>
    </xf>
    <xf numFmtId="0" fontId="43" fillId="9" borderId="0" xfId="0" applyFont="1" applyFill="1" applyAlignment="1">
      <alignment horizontal="center" vertical="center"/>
    </xf>
    <xf numFmtId="0" fontId="33" fillId="9" borderId="0" xfId="0" applyFont="1" applyFill="1" applyAlignment="1">
      <alignment vertical="center"/>
    </xf>
    <xf numFmtId="0" fontId="41" fillId="9" borderId="0" xfId="0" applyFont="1" applyFill="1" applyAlignment="1">
      <alignment horizontal="center" vertical="center"/>
    </xf>
    <xf numFmtId="0" fontId="41" fillId="9" borderId="0" xfId="0" applyFont="1" applyFill="1" applyAlignment="1">
      <alignment horizontal="left" vertical="center"/>
    </xf>
    <xf numFmtId="0" fontId="42" fillId="9" borderId="0" xfId="0" applyFont="1" applyFill="1" applyAlignment="1">
      <alignment vertical="center"/>
    </xf>
    <xf numFmtId="171" fontId="36" fillId="12" borderId="0" xfId="0" applyNumberFormat="1" applyFont="1" applyFill="1" applyAlignment="1">
      <alignment horizontal="center" vertical="center" wrapText="1"/>
    </xf>
    <xf numFmtId="19" fontId="33" fillId="9" borderId="0" xfId="0" applyNumberFormat="1" applyFont="1" applyFill="1" applyAlignment="1">
      <alignment horizontal="center" vertical="center"/>
    </xf>
    <xf numFmtId="0" fontId="33" fillId="9" borderId="0" xfId="0" applyFont="1" applyFill="1" applyAlignment="1">
      <alignment horizontal="center" vertical="center"/>
    </xf>
    <xf numFmtId="0" fontId="46" fillId="4" borderId="0" xfId="0" applyFont="1" applyFill="1"/>
    <xf numFmtId="0" fontId="47" fillId="13" borderId="0" xfId="0" applyFont="1" applyFill="1" applyAlignment="1">
      <alignment horizontal="center" vertical="center" wrapText="1"/>
    </xf>
    <xf numFmtId="0" fontId="3" fillId="14" borderId="3" xfId="0" applyFont="1" applyFill="1" applyBorder="1" applyAlignment="1">
      <alignment horizontal="center" vertical="center" wrapText="1"/>
    </xf>
    <xf numFmtId="0" fontId="3" fillId="14" borderId="4" xfId="0" applyFont="1" applyFill="1" applyBorder="1" applyAlignment="1">
      <alignment horizontal="center" vertical="center" wrapText="1"/>
    </xf>
    <xf numFmtId="6" fontId="4" fillId="14" borderId="4" xfId="0" applyNumberFormat="1" applyFont="1" applyFill="1" applyBorder="1" applyAlignment="1">
      <alignment horizontal="center" vertical="center" wrapText="1"/>
    </xf>
    <xf numFmtId="15" fontId="3" fillId="14" borderId="4" xfId="0" applyNumberFormat="1" applyFont="1" applyFill="1" applyBorder="1" applyAlignment="1">
      <alignment horizontal="center" vertical="center" wrapText="1"/>
    </xf>
    <xf numFmtId="6" fontId="48" fillId="14" borderId="4" xfId="0" applyNumberFormat="1" applyFont="1" applyFill="1" applyBorder="1" applyAlignment="1">
      <alignment horizontal="center" vertical="center" wrapText="1"/>
    </xf>
    <xf numFmtId="0" fontId="3" fillId="14" borderId="5" xfId="0" applyFont="1" applyFill="1" applyBorder="1" applyAlignment="1">
      <alignment horizontal="center" vertical="center" wrapText="1"/>
    </xf>
    <xf numFmtId="0" fontId="3" fillId="14" borderId="6" xfId="0" applyFont="1" applyFill="1" applyBorder="1" applyAlignment="1">
      <alignment horizontal="center" vertical="center" wrapText="1"/>
    </xf>
    <xf numFmtId="6" fontId="48" fillId="14" borderId="6" xfId="0" applyNumberFormat="1" applyFont="1" applyFill="1" applyBorder="1" applyAlignment="1">
      <alignment horizontal="center" vertical="center" wrapText="1"/>
    </xf>
    <xf numFmtId="0" fontId="0" fillId="14" borderId="6" xfId="0" applyFill="1" applyBorder="1" applyAlignment="1">
      <alignment vertical="center" wrapText="1"/>
    </xf>
    <xf numFmtId="9" fontId="2" fillId="0" borderId="0" xfId="0" applyNumberFormat="1" applyFont="1" applyAlignment="1">
      <alignment horizontal="center" vertical="center"/>
    </xf>
    <xf numFmtId="0" fontId="2" fillId="0" borderId="0" xfId="0" applyFont="1" applyAlignment="1">
      <alignment vertical="center"/>
    </xf>
    <xf numFmtId="0" fontId="20" fillId="2" borderId="0" xfId="0" applyFont="1" applyFill="1" applyAlignment="1">
      <alignment horizontal="center" vertical="center"/>
    </xf>
    <xf numFmtId="167" fontId="22" fillId="0" borderId="0" xfId="0" applyNumberFormat="1" applyFont="1" applyBorder="1" applyAlignment="1">
      <alignment horizontal="center" vertical="center"/>
    </xf>
    <xf numFmtId="9" fontId="22" fillId="0" borderId="0" xfId="2" applyFont="1" applyAlignment="1">
      <alignment horizontal="center" vertical="center"/>
    </xf>
    <xf numFmtId="0" fontId="50" fillId="6" borderId="7" xfId="0" applyFont="1" applyFill="1" applyBorder="1" applyAlignment="1">
      <alignment horizontal="center" vertical="center"/>
    </xf>
    <xf numFmtId="167" fontId="50" fillId="16" borderId="7" xfId="0" applyNumberFormat="1" applyFont="1" applyFill="1" applyBorder="1" applyAlignment="1">
      <alignment horizontal="center" vertical="center"/>
    </xf>
    <xf numFmtId="169" fontId="28" fillId="15" borderId="7" xfId="3" applyNumberFormat="1" applyFont="1" applyFill="1" applyBorder="1" applyAlignment="1">
      <alignment horizontal="center" vertical="center"/>
    </xf>
    <xf numFmtId="0" fontId="51" fillId="7" borderId="0" xfId="4" applyFill="1" applyAlignment="1">
      <alignment horizontal="left" vertical="center"/>
    </xf>
    <xf numFmtId="167" fontId="49" fillId="0" borderId="0" xfId="0" applyNumberFormat="1" applyFont="1" applyAlignment="1">
      <alignment horizontal="center" vertical="center"/>
    </xf>
    <xf numFmtId="0" fontId="0" fillId="0" borderId="0" xfId="0" applyNumberFormat="1"/>
    <xf numFmtId="167" fontId="2" fillId="0" borderId="0" xfId="0" applyNumberFormat="1" applyFont="1" applyBorder="1" applyAlignment="1">
      <alignment horizontal="center" vertical="center"/>
    </xf>
  </cellXfs>
  <cellStyles count="5">
    <cellStyle name="Comma" xfId="1" builtinId="3"/>
    <cellStyle name="Currency" xfId="3" builtinId="4"/>
    <cellStyle name="Hyperlink" xfId="4" builtinId="8"/>
    <cellStyle name="Normal" xfId="0" builtinId="0"/>
    <cellStyle name="Percent" xfId="2" builtinId="5"/>
  </cellStyles>
  <dxfs count="16">
    <dxf>
      <font>
        <color rgb="FF9C0006"/>
      </font>
      <fill>
        <patternFill>
          <bgColor rgb="FFFFC7CE"/>
        </patternFill>
      </fill>
    </dxf>
    <dxf>
      <font>
        <b val="0"/>
        <i val="0"/>
        <strike val="0"/>
        <condense val="0"/>
        <extend val="0"/>
        <outline val="0"/>
        <shadow val="0"/>
        <u val="none"/>
        <vertAlign val="baseline"/>
        <sz val="14"/>
        <color theme="1"/>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strike val="0"/>
        <outline val="0"/>
        <shadow val="0"/>
        <u val="none"/>
        <vertAlign val="baseline"/>
        <sz val="16"/>
        <color theme="1"/>
        <name val="Arial"/>
        <family val="2"/>
        <scheme val="none"/>
      </font>
      <fill>
        <patternFill patternType="none">
          <bgColor auto="1"/>
        </patternFill>
      </fill>
      <alignment vertical="center" textRotation="0" indent="0" justifyLastLine="0" shrinkToFit="0" readingOrder="0"/>
    </dxf>
    <dxf>
      <font>
        <b val="0"/>
        <i val="0"/>
        <strike/>
        <color theme="7"/>
      </font>
      <fill>
        <patternFill>
          <fgColor theme="0"/>
          <bgColor theme="1"/>
        </patternFill>
      </fill>
    </dxf>
    <dxf>
      <font>
        <b/>
        <i val="0"/>
        <strike/>
        <color theme="5"/>
      </font>
      <fill>
        <patternFill>
          <fgColor rgb="FFF9F9F9"/>
          <bgColor theme="1"/>
        </patternFill>
      </fill>
    </dxf>
    <dxf>
      <font>
        <b val="0"/>
        <i/>
        <strike val="0"/>
        <color theme="7"/>
      </font>
      <fill>
        <patternFill patternType="solid">
          <fgColor rgb="FFCC8409"/>
          <bgColor theme="1"/>
        </patternFill>
      </fill>
    </dxf>
    <dxf>
      <font>
        <color theme="7"/>
      </font>
      <fill>
        <patternFill>
          <fgColor theme="0"/>
          <bgColor theme="1"/>
        </patternFill>
      </fill>
    </dxf>
    <dxf>
      <font>
        <color theme="0"/>
      </font>
      <fill>
        <patternFill>
          <fgColor rgb="FFCC8409"/>
          <bgColor theme="1"/>
        </patternFill>
      </fill>
    </dxf>
    <dxf>
      <font>
        <color theme="0"/>
      </font>
      <fill>
        <patternFill>
          <fgColor theme="0"/>
          <bgColor theme="4" tint="-0.499984740745262"/>
        </patternFill>
      </fill>
    </dxf>
    <dxf>
      <font>
        <color theme="0"/>
      </font>
      <fill>
        <patternFill patternType="solid">
          <bgColor theme="1"/>
        </patternFill>
      </fill>
    </dxf>
  </dxfs>
  <tableStyles count="8" defaultTableStyle="TableStyleMedium2" defaultPivotStyle="PivotStyleLight16">
    <tableStyle name="Slicer Style 1" pivot="0" table="0" count="1" xr9:uid="{D1377434-6F8A-4DC4-A0C3-FB3AD800284B}">
      <tableStyleElement type="wholeTable" dxfId="15"/>
    </tableStyle>
    <tableStyle name="Slicer Style 2" pivot="0" table="0" count="1" xr9:uid="{2E934BCA-593B-4183-9743-7A7270B87AA6}">
      <tableStyleElement type="wholeTable" dxfId="14"/>
    </tableStyle>
    <tableStyle name="Slicer Style 3" pivot="0" table="0" count="1" xr9:uid="{80747716-C778-458D-B178-65507D81C2E6}">
      <tableStyleElement type="wholeTable" dxfId="13"/>
    </tableStyle>
    <tableStyle name="Slicer Style 4" pivot="0" table="0" count="1" xr9:uid="{81188C97-C349-432E-B6CA-F3C81189F138}">
      <tableStyleElement type="wholeTable" dxfId="12"/>
    </tableStyle>
    <tableStyle name="Slicer Style 5" pivot="0" table="0" count="0" xr9:uid="{275A72CC-710D-4554-A332-6BB74ACF4FFD}"/>
    <tableStyle name="Slicer Style 6" pivot="0" table="0" count="1" xr9:uid="{35025339-D3E3-4DEB-ADDF-930EDEAA15D9}">
      <tableStyleElement type="wholeTable" dxfId="11"/>
    </tableStyle>
    <tableStyle name="Slicer Style 7" pivot="0" table="0" count="1" xr9:uid="{7BF63A5C-9F21-4FFE-83C3-BEA64F0F1ED5}">
      <tableStyleElement type="headerRow" dxfId="10"/>
    </tableStyle>
    <tableStyle name="Slicer Style 8" pivot="0" table="0" count="1" xr9:uid="{80112094-B99D-4E22-BF1E-F8843628E43B}">
      <tableStyleElement type="wholeTable" dxfId="9"/>
    </tableStyle>
  </tableStyles>
  <colors>
    <mruColors>
      <color rgb="FFF4F4F4"/>
      <color rgb="FFFF6A49"/>
      <color rgb="FF1757FF"/>
      <color rgb="FFFA233C"/>
      <color rgb="FFED7454"/>
      <color rgb="FFDAD6CC"/>
      <color rgb="FF60E6E6"/>
      <color rgb="FF989EAE"/>
      <color rgb="FF000000"/>
      <color rgb="FFF33E32"/>
    </mruColors>
  </colors>
  <extLst>
    <ext xmlns:x14="http://schemas.microsoft.com/office/spreadsheetml/2009/9/main" uri="{EB79DEF2-80B8-43e5-95BD-54CBDDF9020C}">
      <x14:slicerStyles defaultSlicerStyle="SlicerStyleLight1">
        <x14:slicerStyle name="Slicer Style 1"/>
        <x14:slicerStyle name="Slicer Style 2"/>
        <x14:slicerStyle name="Slicer Style 3"/>
        <x14:slicerStyle name="Slicer Style 4"/>
        <x14:slicerStyle name="Slicer Style 5"/>
        <x14:slicerStyle name="Slicer Style 6"/>
        <x14:slicerStyle name="Slicer Style 7"/>
        <x14:slicerStyle name="Slicer Style 8"/>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2.xml"/><Relationship Id="rId10"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rgbClr val="1757FF"/>
            </a:solidFill>
            <a:ln>
              <a:noFill/>
            </a:ln>
            <a:effectLst/>
          </c:spPr>
          <c:invertIfNegative val="0"/>
          <c:dPt>
            <c:idx val="0"/>
            <c:invertIfNegative val="0"/>
            <c:bubble3D val="0"/>
            <c:spPr>
              <a:solidFill>
                <a:srgbClr val="1757FF"/>
              </a:solidFill>
              <a:ln>
                <a:noFill/>
              </a:ln>
              <a:effectLst/>
            </c:spPr>
            <c:extLst>
              <c:ext xmlns:c16="http://schemas.microsoft.com/office/drawing/2014/chart" uri="{C3380CC4-5D6E-409C-BE32-E72D297353CC}">
                <c16:uniqueId val="{00000001-3827-4FE9-AF28-2D14A37780BB}"/>
              </c:ext>
            </c:extLst>
          </c:dPt>
          <c:val>
            <c:numRef>
              <c:f>'Pivot Table'!$BN$7</c:f>
              <c:numCache>
                <c:formatCode>0%</c:formatCode>
                <c:ptCount val="1"/>
                <c:pt idx="0">
                  <c:v>0.99444922547332182</c:v>
                </c:pt>
              </c:numCache>
            </c:numRef>
          </c:val>
          <c:extLst>
            <c:ext xmlns:c16="http://schemas.microsoft.com/office/drawing/2014/chart" uri="{C3380CC4-5D6E-409C-BE32-E72D297353CC}">
              <c16:uniqueId val="{00000002-3827-4FE9-AF28-2D14A37780BB}"/>
            </c:ext>
          </c:extLst>
        </c:ser>
        <c:ser>
          <c:idx val="1"/>
          <c:order val="1"/>
          <c:spPr>
            <a:solidFill>
              <a:srgbClr val="FF6A49"/>
            </a:solidFill>
            <a:ln>
              <a:noFill/>
            </a:ln>
            <a:effectLst/>
          </c:spPr>
          <c:invertIfNegative val="0"/>
          <c:val>
            <c:numRef>
              <c:f>'Pivot Table'!$BO$7</c:f>
              <c:numCache>
                <c:formatCode>0%</c:formatCode>
                <c:ptCount val="1"/>
                <c:pt idx="0">
                  <c:v>1</c:v>
                </c:pt>
              </c:numCache>
            </c:numRef>
          </c:val>
          <c:extLst>
            <c:ext xmlns:c16="http://schemas.microsoft.com/office/drawing/2014/chart" uri="{C3380CC4-5D6E-409C-BE32-E72D297353CC}">
              <c16:uniqueId val="{00000003-3827-4FE9-AF28-2D14A37780BB}"/>
            </c:ext>
          </c:extLst>
        </c:ser>
        <c:dLbls>
          <c:showLegendKey val="0"/>
          <c:showVal val="0"/>
          <c:showCatName val="0"/>
          <c:showSerName val="0"/>
          <c:showPercent val="0"/>
          <c:showBubbleSize val="0"/>
        </c:dLbls>
        <c:gapWidth val="150"/>
        <c:overlap val="100"/>
        <c:axId val="1310966416"/>
        <c:axId val="1230262064"/>
      </c:barChart>
      <c:catAx>
        <c:axId val="1310966416"/>
        <c:scaling>
          <c:orientation val="minMax"/>
        </c:scaling>
        <c:delete val="1"/>
        <c:axPos val="l"/>
        <c:majorTickMark val="none"/>
        <c:minorTickMark val="none"/>
        <c:tickLblPos val="nextTo"/>
        <c:crossAx val="1230262064"/>
        <c:crosses val="autoZero"/>
        <c:auto val="1"/>
        <c:lblAlgn val="ctr"/>
        <c:lblOffset val="100"/>
        <c:noMultiLvlLbl val="0"/>
      </c:catAx>
      <c:valAx>
        <c:axId val="1230262064"/>
        <c:scaling>
          <c:orientation val="minMax"/>
          <c:max val="1"/>
          <c:min val="0.99"/>
        </c:scaling>
        <c:delete val="1"/>
        <c:axPos val="b"/>
        <c:numFmt formatCode="0%" sourceLinked="1"/>
        <c:majorTickMark val="none"/>
        <c:minorTickMark val="none"/>
        <c:tickLblPos val="nextTo"/>
        <c:crossAx val="1310966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[Animated Excel Dashboard !! Personal Finance Tracker (version 2).xlsx]Pivot Table!No_slicer_1</c:name>
    <c:fmtId val="17"/>
  </c:pivotSource>
  <c:chart>
    <c:autoTitleDeleted val="1"/>
    <c:pivotFmts>
      <c:pivotFmt>
        <c:idx val="0"/>
        <c:spPr>
          <a:solidFill>
            <a:schemeClr val="accent1"/>
          </a:solidFill>
          <a:ln w="19050" cap="rnd">
            <a:solidFill>
              <a:srgbClr val="09C9C8"/>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cap="rnd">
            <a:solidFill>
              <a:srgbClr val="09C9C8"/>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cap="rnd">
            <a:solidFill>
              <a:srgbClr val="F0446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cap="rnd">
            <a:solidFill>
              <a:srgbClr val="F0446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cap="rnd">
            <a:solidFill>
              <a:srgbClr val="F0446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cap="rnd">
            <a:solidFill>
              <a:srgbClr val="F0446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12700" cap="rnd">
            <a:solidFill>
              <a:schemeClr val="bg1">
                <a:lumMod val="6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Table'!$Y$10</c:f>
              <c:strCache>
                <c:ptCount val="1"/>
                <c:pt idx="0">
                  <c:v>Total</c:v>
                </c:pt>
              </c:strCache>
            </c:strRef>
          </c:tx>
          <c:spPr>
            <a:ln w="12700" cap="rnd">
              <a:solidFill>
                <a:schemeClr val="bg1">
                  <a:lumMod val="65000"/>
                </a:schemeClr>
              </a:solidFill>
              <a:round/>
            </a:ln>
            <a:effectLst/>
          </c:spPr>
          <c:marker>
            <c:symbol val="none"/>
          </c:marker>
          <c:cat>
            <c:strRef>
              <c:f>'Pivot Table'!$X$11:$X$23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Table'!$Y$11:$Y$23</c:f>
              <c:numCache>
                <c:formatCode>General</c:formatCode>
                <c:ptCount val="12"/>
                <c:pt idx="0">
                  <c:v>7842</c:v>
                </c:pt>
                <c:pt idx="1">
                  <c:v>53353</c:v>
                </c:pt>
                <c:pt idx="2">
                  <c:v>29815</c:v>
                </c:pt>
                <c:pt idx="3">
                  <c:v>18717</c:v>
                </c:pt>
                <c:pt idx="4">
                  <c:v>24242</c:v>
                </c:pt>
                <c:pt idx="5">
                  <c:v>20342</c:v>
                </c:pt>
                <c:pt idx="6">
                  <c:v>28893</c:v>
                </c:pt>
                <c:pt idx="7">
                  <c:v>42484</c:v>
                </c:pt>
                <c:pt idx="8">
                  <c:v>23897</c:v>
                </c:pt>
                <c:pt idx="9">
                  <c:v>35184</c:v>
                </c:pt>
                <c:pt idx="10">
                  <c:v>25176</c:v>
                </c:pt>
                <c:pt idx="11">
                  <c:v>16401</c:v>
                </c:pt>
              </c:numCache>
            </c:numRef>
          </c:val>
          <c:smooth val="1"/>
          <c:extLst>
            <c:ext xmlns:c16="http://schemas.microsoft.com/office/drawing/2014/chart" uri="{C3380CC4-5D6E-409C-BE32-E72D297353CC}">
              <c16:uniqueId val="{00000000-E80C-4458-85DD-96E3739DC68E}"/>
            </c:ext>
          </c:extLst>
        </c:ser>
        <c:dLbls>
          <c:showLegendKey val="0"/>
          <c:showVal val="0"/>
          <c:showCatName val="0"/>
          <c:showSerName val="0"/>
          <c:showPercent val="0"/>
          <c:showBubbleSize val="0"/>
        </c:dLbls>
        <c:smooth val="0"/>
        <c:axId val="545555424"/>
        <c:axId val="517623280"/>
      </c:lineChart>
      <c:catAx>
        <c:axId val="545555424"/>
        <c:scaling>
          <c:orientation val="minMax"/>
        </c:scaling>
        <c:delete val="1"/>
        <c:axPos val="b"/>
        <c:numFmt formatCode="General" sourceLinked="1"/>
        <c:majorTickMark val="none"/>
        <c:minorTickMark val="none"/>
        <c:tickLblPos val="nextTo"/>
        <c:crossAx val="517623280"/>
        <c:crosses val="autoZero"/>
        <c:auto val="1"/>
        <c:lblAlgn val="ctr"/>
        <c:lblOffset val="100"/>
        <c:noMultiLvlLbl val="0"/>
      </c:catAx>
      <c:valAx>
        <c:axId val="517623280"/>
        <c:scaling>
          <c:orientation val="minMax"/>
        </c:scaling>
        <c:delete val="1"/>
        <c:axPos val="l"/>
        <c:numFmt formatCode="General" sourceLinked="1"/>
        <c:majorTickMark val="none"/>
        <c:minorTickMark val="none"/>
        <c:tickLblPos val="nextTo"/>
        <c:crossAx val="545555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[Animated Excel Dashboard !! Personal Finance Tracker (version 2).xlsx]Pivot Table!No_slicer_2</c:name>
    <c:fmtId val="9"/>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cap="rnd">
            <a:solidFill>
              <a:srgbClr val="09C9C8"/>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cap="rnd">
            <a:solidFill>
              <a:srgbClr val="09C9C8"/>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12700" cap="rnd">
            <a:solidFill>
              <a:schemeClr val="bg1">
                <a:lumMod val="6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Table'!$AI$10</c:f>
              <c:strCache>
                <c:ptCount val="1"/>
                <c:pt idx="0">
                  <c:v>Total</c:v>
                </c:pt>
              </c:strCache>
            </c:strRef>
          </c:tx>
          <c:spPr>
            <a:ln w="12700" cap="rnd">
              <a:solidFill>
                <a:schemeClr val="bg1">
                  <a:lumMod val="65000"/>
                </a:schemeClr>
              </a:solidFill>
              <a:round/>
            </a:ln>
            <a:effectLst/>
          </c:spPr>
          <c:marker>
            <c:symbol val="none"/>
          </c:marker>
          <c:cat>
            <c:strRef>
              <c:f>'Pivot Table'!$AH$11:$AH$23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Table'!$AI$11:$AI$23</c:f>
              <c:numCache>
                <c:formatCode>General</c:formatCode>
                <c:ptCount val="12"/>
                <c:pt idx="0">
                  <c:v>23240</c:v>
                </c:pt>
                <c:pt idx="1">
                  <c:v>58235</c:v>
                </c:pt>
                <c:pt idx="2">
                  <c:v>62350</c:v>
                </c:pt>
                <c:pt idx="3">
                  <c:v>78355</c:v>
                </c:pt>
                <c:pt idx="4">
                  <c:v>44696</c:v>
                </c:pt>
                <c:pt idx="5">
                  <c:v>27464</c:v>
                </c:pt>
                <c:pt idx="6">
                  <c:v>62355</c:v>
                </c:pt>
                <c:pt idx="7">
                  <c:v>56712</c:v>
                </c:pt>
                <c:pt idx="8">
                  <c:v>65602</c:v>
                </c:pt>
                <c:pt idx="9">
                  <c:v>81487</c:v>
                </c:pt>
                <c:pt idx="10">
                  <c:v>52201</c:v>
                </c:pt>
                <c:pt idx="11">
                  <c:v>66110</c:v>
                </c:pt>
              </c:numCache>
            </c:numRef>
          </c:val>
          <c:smooth val="1"/>
          <c:extLst>
            <c:ext xmlns:c16="http://schemas.microsoft.com/office/drawing/2014/chart" uri="{C3380CC4-5D6E-409C-BE32-E72D297353CC}">
              <c16:uniqueId val="{00000000-D84F-4DC2-A480-FE49EE6EFBC3}"/>
            </c:ext>
          </c:extLst>
        </c:ser>
        <c:dLbls>
          <c:showLegendKey val="0"/>
          <c:showVal val="0"/>
          <c:showCatName val="0"/>
          <c:showSerName val="0"/>
          <c:showPercent val="0"/>
          <c:showBubbleSize val="0"/>
        </c:dLbls>
        <c:smooth val="0"/>
        <c:axId val="209246544"/>
        <c:axId val="331310624"/>
      </c:lineChart>
      <c:catAx>
        <c:axId val="209246544"/>
        <c:scaling>
          <c:orientation val="minMax"/>
        </c:scaling>
        <c:delete val="1"/>
        <c:axPos val="b"/>
        <c:numFmt formatCode="General" sourceLinked="1"/>
        <c:majorTickMark val="none"/>
        <c:minorTickMark val="none"/>
        <c:tickLblPos val="nextTo"/>
        <c:crossAx val="331310624"/>
        <c:crosses val="autoZero"/>
        <c:auto val="1"/>
        <c:lblAlgn val="ctr"/>
        <c:lblOffset val="100"/>
        <c:noMultiLvlLbl val="0"/>
      </c:catAx>
      <c:valAx>
        <c:axId val="331310624"/>
        <c:scaling>
          <c:orientation val="minMax"/>
        </c:scaling>
        <c:delete val="1"/>
        <c:axPos val="l"/>
        <c:numFmt formatCode="General" sourceLinked="1"/>
        <c:majorTickMark val="none"/>
        <c:minorTickMark val="none"/>
        <c:tickLblPos val="nextTo"/>
        <c:crossAx val="209246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solidFill>
                <a:srgbClr val="FF6A49"/>
              </a:solidFill>
              <a:ln w="19050">
                <a:noFill/>
              </a:ln>
              <a:effectLst/>
            </c:spPr>
            <c:extLst>
              <c:ext xmlns:c16="http://schemas.microsoft.com/office/drawing/2014/chart" uri="{C3380CC4-5D6E-409C-BE32-E72D297353CC}">
                <c16:uniqueId val="{00000001-CD91-4875-99E4-4EFBD7597918}"/>
              </c:ext>
            </c:extLst>
          </c:dPt>
          <c:dPt>
            <c:idx val="1"/>
            <c:bubble3D val="0"/>
            <c:spPr>
              <a:solidFill>
                <a:schemeClr val="accent2"/>
              </a:solidFill>
              <a:ln w="19050">
                <a:noFill/>
              </a:ln>
              <a:effectLst/>
            </c:spPr>
            <c:extLst>
              <c:ext xmlns:c16="http://schemas.microsoft.com/office/drawing/2014/chart" uri="{C3380CC4-5D6E-409C-BE32-E72D297353CC}">
                <c16:uniqueId val="{00000003-CD91-4875-99E4-4EFBD7597918}"/>
              </c:ext>
            </c:extLst>
          </c:dPt>
          <c:dPt>
            <c:idx val="2"/>
            <c:bubble3D val="0"/>
            <c:spPr>
              <a:solidFill>
                <a:srgbClr val="002060"/>
              </a:solidFill>
              <a:ln w="19050">
                <a:noFill/>
              </a:ln>
              <a:effectLst/>
            </c:spPr>
            <c:extLst>
              <c:ext xmlns:c16="http://schemas.microsoft.com/office/drawing/2014/chart" uri="{C3380CC4-5D6E-409C-BE32-E72D297353CC}">
                <c16:uniqueId val="{00000005-CD91-4875-99E4-4EFBD7597918}"/>
              </c:ext>
            </c:extLst>
          </c:dPt>
          <c:dPt>
            <c:idx val="3"/>
            <c:bubble3D val="0"/>
            <c:spPr>
              <a:solidFill>
                <a:srgbClr val="1757FF"/>
              </a:solidFill>
              <a:ln w="19050">
                <a:noFill/>
              </a:ln>
              <a:effectLst/>
            </c:spPr>
            <c:extLst>
              <c:ext xmlns:c16="http://schemas.microsoft.com/office/drawing/2014/chart" uri="{C3380CC4-5D6E-409C-BE32-E72D297353CC}">
                <c16:uniqueId val="{00000007-CD91-4875-99E4-4EFBD7597918}"/>
              </c:ext>
            </c:extLst>
          </c:dPt>
          <c:cat>
            <c:strRef>
              <c:f>'Pivot Table'!$M$4:$M$7</c:f>
              <c:strCache>
                <c:ptCount val="4"/>
                <c:pt idx="0">
                  <c:v>E-commerce</c:v>
                </c:pt>
                <c:pt idx="1">
                  <c:v>Google Adsecne</c:v>
                </c:pt>
                <c:pt idx="2">
                  <c:v>My Shop</c:v>
                </c:pt>
                <c:pt idx="3">
                  <c:v>Salary</c:v>
                </c:pt>
              </c:strCache>
            </c:strRef>
          </c:cat>
          <c:val>
            <c:numRef>
              <c:f>'Pivot Table'!$N$4:$N$7</c:f>
              <c:numCache>
                <c:formatCode>"$"#,##0</c:formatCode>
                <c:ptCount val="4"/>
                <c:pt idx="0">
                  <c:v>2100</c:v>
                </c:pt>
                <c:pt idx="1">
                  <c:v>140</c:v>
                </c:pt>
                <c:pt idx="2">
                  <c:v>8000</c:v>
                </c:pt>
                <c:pt idx="3">
                  <c:v>13000</c:v>
                </c:pt>
              </c:numCache>
            </c:numRef>
          </c:val>
          <c:extLst>
            <c:ext xmlns:c16="http://schemas.microsoft.com/office/drawing/2014/chart" uri="{C3380CC4-5D6E-409C-BE32-E72D297353CC}">
              <c16:uniqueId val="{00000008-CD91-4875-99E4-4EFBD7597918}"/>
            </c:ext>
          </c:extLst>
        </c:ser>
        <c:dLbls>
          <c:showLegendKey val="0"/>
          <c:showVal val="0"/>
          <c:showCatName val="0"/>
          <c:showSerName val="0"/>
          <c:showPercent val="0"/>
          <c:showBubbleSize val="0"/>
          <c:showLeaderLines val="1"/>
        </c:dLbls>
        <c:firstSliceAng val="0"/>
        <c:holeSize val="8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13" Type="http://schemas.openxmlformats.org/officeDocument/2006/relationships/image" Target="../media/image4.jpeg"/><Relationship Id="rId18" Type="http://schemas.openxmlformats.org/officeDocument/2006/relationships/chart" Target="../charts/chart2.xml"/><Relationship Id="rId26" Type="http://schemas.openxmlformats.org/officeDocument/2006/relationships/image" Target="../media/image10.jpg"/><Relationship Id="rId3" Type="http://schemas.openxmlformats.org/officeDocument/2006/relationships/hyperlink" Target="#'Pivot Table'!Q3"/><Relationship Id="rId21" Type="http://schemas.openxmlformats.org/officeDocument/2006/relationships/hyperlink" Target="#'Pivot Table'!M8"/><Relationship Id="rId34" Type="http://schemas.openxmlformats.org/officeDocument/2006/relationships/image" Target="../media/image13.jpeg"/><Relationship Id="rId7" Type="http://schemas.openxmlformats.org/officeDocument/2006/relationships/image" Target="../media/image2.png"/><Relationship Id="rId12" Type="http://schemas.openxmlformats.org/officeDocument/2006/relationships/hyperlink" Target="#'Pivot Table'!B2"/><Relationship Id="rId17" Type="http://schemas.openxmlformats.org/officeDocument/2006/relationships/hyperlink" Target="#'Pivot Table'!B7"/><Relationship Id="rId25" Type="http://schemas.openxmlformats.org/officeDocument/2006/relationships/hyperlink" Target="#'Data tables'!M2"/><Relationship Id="rId33" Type="http://schemas.openxmlformats.org/officeDocument/2006/relationships/hyperlink" Target="https://github.com/MohamedHamedEL-SayedAhmed" TargetMode="External"/><Relationship Id="rId2" Type="http://schemas.microsoft.com/office/2007/relationships/hdphoto" Target="../media/hdphoto1.wdp"/><Relationship Id="rId16" Type="http://schemas.openxmlformats.org/officeDocument/2006/relationships/image" Target="../media/image6.jpeg"/><Relationship Id="rId20" Type="http://schemas.openxmlformats.org/officeDocument/2006/relationships/image" Target="../media/image8.svg"/><Relationship Id="rId29" Type="http://schemas.openxmlformats.org/officeDocument/2006/relationships/hyperlink" Target="https://openclipart.org/detail/2621/house-2-by-machovka" TargetMode="External"/><Relationship Id="rId1" Type="http://schemas.openxmlformats.org/officeDocument/2006/relationships/image" Target="../media/image1.png"/><Relationship Id="rId6" Type="http://schemas.openxmlformats.org/officeDocument/2006/relationships/hyperlink" Target="#'Data tables'!O2"/><Relationship Id="rId11" Type="http://schemas.openxmlformats.org/officeDocument/2006/relationships/image" Target="../media/image3.jpeg"/><Relationship Id="rId24" Type="http://schemas.openxmlformats.org/officeDocument/2006/relationships/image" Target="../media/image9.jpeg"/><Relationship Id="rId32" Type="http://schemas.openxmlformats.org/officeDocument/2006/relationships/chart" Target="../charts/chart4.xml"/><Relationship Id="rId5" Type="http://schemas.openxmlformats.org/officeDocument/2006/relationships/hyperlink" Target="#'Data tables'!A1"/><Relationship Id="rId15" Type="http://schemas.openxmlformats.org/officeDocument/2006/relationships/image" Target="../media/image5.jpeg"/><Relationship Id="rId23" Type="http://schemas.openxmlformats.org/officeDocument/2006/relationships/hyperlink" Target="#'Pivot Table'!BS2"/><Relationship Id="rId28" Type="http://schemas.openxmlformats.org/officeDocument/2006/relationships/image" Target="../media/image11.png"/><Relationship Id="rId10" Type="http://schemas.openxmlformats.org/officeDocument/2006/relationships/hyperlink" Target="https://www.linkedin.com/in/mohamed-hamed-el-sayed-925a3824a/" TargetMode="External"/><Relationship Id="rId19" Type="http://schemas.openxmlformats.org/officeDocument/2006/relationships/image" Target="../media/image7.png"/><Relationship Id="rId31" Type="http://schemas.openxmlformats.org/officeDocument/2006/relationships/hyperlink" Target="#'Pivot Table'!M2"/><Relationship Id="rId4" Type="http://schemas.openxmlformats.org/officeDocument/2006/relationships/hyperlink" Target="#'Pivot Table'!BD16"/><Relationship Id="rId9" Type="http://schemas.openxmlformats.org/officeDocument/2006/relationships/chart" Target="../charts/chart1.xml"/><Relationship Id="rId14" Type="http://schemas.openxmlformats.org/officeDocument/2006/relationships/hyperlink" Target="https://www.publicdomainpictures.net/view-image.php?image=196819&amp;picture=house-photo" TargetMode="External"/><Relationship Id="rId22" Type="http://schemas.openxmlformats.org/officeDocument/2006/relationships/chart" Target="../charts/chart3.xml"/><Relationship Id="rId27" Type="http://schemas.openxmlformats.org/officeDocument/2006/relationships/hyperlink" Target="https://www.publicdomainpictures.net/en/view-image.php?image=214616&amp;picture=new-york-stock-exchange" TargetMode="External"/><Relationship Id="rId30" Type="http://schemas.openxmlformats.org/officeDocument/2006/relationships/image" Target="../media/image12.jpeg"/><Relationship Id="rId8" Type="http://schemas.openxmlformats.org/officeDocument/2006/relationships/hyperlink" Target="#'Pivot Table'!BL8"/></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34</xdr:row>
      <xdr:rowOff>50800</xdr:rowOff>
    </xdr:from>
    <xdr:to>
      <xdr:col>0</xdr:col>
      <xdr:colOff>523875</xdr:colOff>
      <xdr:row>35</xdr:row>
      <xdr:rowOff>127000</xdr:rowOff>
    </xdr:to>
    <xdr:sp macro="" textlink="">
      <xdr:nvSpPr>
        <xdr:cNvPr id="2" name="Rectangle 1">
          <a:extLst>
            <a:ext uri="{FF2B5EF4-FFF2-40B4-BE49-F238E27FC236}">
              <a16:creationId xmlns:a16="http://schemas.microsoft.com/office/drawing/2014/main" id="{C4233BAD-BC51-4EF4-8DC1-A9D108D60EF2}"/>
            </a:ext>
          </a:extLst>
        </xdr:cNvPr>
        <xdr:cNvSpPr>
          <a:spLocks noChangeAspect="1"/>
        </xdr:cNvSpPr>
      </xdr:nvSpPr>
      <xdr:spPr>
        <a:xfrm>
          <a:off x="0" y="7251700"/>
          <a:ext cx="523875" cy="3524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22</xdr:col>
      <xdr:colOff>588818</xdr:colOff>
      <xdr:row>62</xdr:row>
      <xdr:rowOff>121228</xdr:rowOff>
    </xdr:to>
    <xdr:grpSp>
      <xdr:nvGrpSpPr>
        <xdr:cNvPr id="294" name="Group 293">
          <a:extLst>
            <a:ext uri="{FF2B5EF4-FFF2-40B4-BE49-F238E27FC236}">
              <a16:creationId xmlns:a16="http://schemas.microsoft.com/office/drawing/2014/main" id="{501003F9-8F3F-8925-08AB-EC1D6857431E}"/>
            </a:ext>
          </a:extLst>
        </xdr:cNvPr>
        <xdr:cNvGrpSpPr/>
      </xdr:nvGrpSpPr>
      <xdr:grpSpPr>
        <a:xfrm>
          <a:off x="0" y="0"/>
          <a:ext cx="24765000" cy="13005955"/>
          <a:chOff x="0" y="0"/>
          <a:chExt cx="24765000" cy="13005955"/>
        </a:xfrm>
      </xdr:grpSpPr>
      <xdr:pic>
        <xdr:nvPicPr>
          <xdr:cNvPr id="205" name="Picture 204" descr="Rolling agricultural landscape">
            <a:extLst>
              <a:ext uri="{FF2B5EF4-FFF2-40B4-BE49-F238E27FC236}">
                <a16:creationId xmlns:a16="http://schemas.microsoft.com/office/drawing/2014/main" id="{9AB220AB-C8BC-1EE6-8C1C-1788493BDC84}"/>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colorTemperature colorTemp="4700"/>
                    </a14:imgEffect>
                    <a14:imgEffect>
                      <a14:saturation sat="400000"/>
                    </a14:imgEffect>
                  </a14:imgLayer>
                </a14:imgProps>
              </a:ext>
              <a:ext uri="{28A0092B-C50C-407E-A947-70E740481C1C}">
                <a14:useLocalDpi xmlns:a14="http://schemas.microsoft.com/office/drawing/2010/main" val="0"/>
              </a:ext>
            </a:extLst>
          </a:blip>
          <a:stretch>
            <a:fillRect/>
          </a:stretch>
        </xdr:blipFill>
        <xdr:spPr>
          <a:xfrm>
            <a:off x="0" y="0"/>
            <a:ext cx="24765000" cy="13005955"/>
          </a:xfrm>
          <a:prstGeom prst="rect">
            <a:avLst/>
          </a:prstGeom>
          <a:ln>
            <a:noFill/>
          </a:ln>
          <a:effectLst>
            <a:outerShdw blurRad="50800" dist="38100" dir="8100000" sx="93000" sy="93000" algn="tr" rotWithShape="0">
              <a:prstClr val="black">
                <a:alpha val="90000"/>
              </a:prstClr>
            </a:outerShdw>
          </a:effectLst>
        </xdr:spPr>
      </xdr:pic>
      <xdr:grpSp>
        <xdr:nvGrpSpPr>
          <xdr:cNvPr id="31" name="Group 30">
            <a:hlinkClick xmlns:r="http://schemas.openxmlformats.org/officeDocument/2006/relationships" r:id="rId3"/>
            <a:extLst>
              <a:ext uri="{FF2B5EF4-FFF2-40B4-BE49-F238E27FC236}">
                <a16:creationId xmlns:a16="http://schemas.microsoft.com/office/drawing/2014/main" id="{7923298A-DA38-81C2-A0BC-35B8E3F84CEF}"/>
              </a:ext>
            </a:extLst>
          </xdr:cNvPr>
          <xdr:cNvGrpSpPr/>
        </xdr:nvGrpSpPr>
        <xdr:grpSpPr>
          <a:xfrm>
            <a:off x="10668000" y="138547"/>
            <a:ext cx="5593773" cy="1021772"/>
            <a:chOff x="11118273" y="502228"/>
            <a:chExt cx="5836227" cy="1202744"/>
          </a:xfrm>
        </xdr:grpSpPr>
        <xdr:grpSp>
          <xdr:nvGrpSpPr>
            <xdr:cNvPr id="30" name="Group 29">
              <a:extLst>
                <a:ext uri="{FF2B5EF4-FFF2-40B4-BE49-F238E27FC236}">
                  <a16:creationId xmlns:a16="http://schemas.microsoft.com/office/drawing/2014/main" id="{EA4982A6-23FE-779F-459D-688DC319A31C}"/>
                </a:ext>
              </a:extLst>
            </xdr:cNvPr>
            <xdr:cNvGrpSpPr/>
          </xdr:nvGrpSpPr>
          <xdr:grpSpPr>
            <a:xfrm>
              <a:off x="11118273" y="502228"/>
              <a:ext cx="5836227" cy="1202744"/>
              <a:chOff x="11118273" y="502228"/>
              <a:chExt cx="5836227" cy="1202744"/>
            </a:xfrm>
          </xdr:grpSpPr>
          <xdr:grpSp>
            <xdr:nvGrpSpPr>
              <xdr:cNvPr id="29" name="Group 28">
                <a:extLst>
                  <a:ext uri="{FF2B5EF4-FFF2-40B4-BE49-F238E27FC236}">
                    <a16:creationId xmlns:a16="http://schemas.microsoft.com/office/drawing/2014/main" id="{2B3E447F-0089-A970-0603-E88CDBA0700D}"/>
                  </a:ext>
                </a:extLst>
              </xdr:cNvPr>
              <xdr:cNvGrpSpPr/>
            </xdr:nvGrpSpPr>
            <xdr:grpSpPr>
              <a:xfrm>
                <a:off x="11118273" y="502228"/>
                <a:ext cx="5749636" cy="1202744"/>
                <a:chOff x="11118273" y="502228"/>
                <a:chExt cx="5749636" cy="1202744"/>
              </a:xfrm>
            </xdr:grpSpPr>
            <xdr:sp macro="" textlink="">
              <xdr:nvSpPr>
                <xdr:cNvPr id="223" name="Rectangle: Rounded Corners 222">
                  <a:extLst>
                    <a:ext uri="{FF2B5EF4-FFF2-40B4-BE49-F238E27FC236}">
                      <a16:creationId xmlns:a16="http://schemas.microsoft.com/office/drawing/2014/main" id="{E39747B1-5138-97EE-463E-7AD0425F0EB1}"/>
                    </a:ext>
                  </a:extLst>
                </xdr:cNvPr>
                <xdr:cNvSpPr/>
              </xdr:nvSpPr>
              <xdr:spPr>
                <a:xfrm>
                  <a:off x="11378045" y="865906"/>
                  <a:ext cx="5351318" cy="839066"/>
                </a:xfrm>
                <a:prstGeom prst="roundRect">
                  <a:avLst>
                    <a:gd name="adj" fmla="val 50000"/>
                  </a:avLst>
                </a:prstGeom>
                <a:solidFill>
                  <a:srgbClr val="D9DCE9"/>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2" name="Rectangle: Rounded Corners 221">
                  <a:extLst>
                    <a:ext uri="{FF2B5EF4-FFF2-40B4-BE49-F238E27FC236}">
                      <a16:creationId xmlns:a16="http://schemas.microsoft.com/office/drawing/2014/main" id="{76713064-AF09-6E58-610C-55F96A11A59E}"/>
                    </a:ext>
                  </a:extLst>
                </xdr:cNvPr>
                <xdr:cNvSpPr/>
              </xdr:nvSpPr>
              <xdr:spPr>
                <a:xfrm>
                  <a:off x="11118273" y="502228"/>
                  <a:ext cx="5749636" cy="987136"/>
                </a:xfrm>
                <a:prstGeom prst="roundRect">
                  <a:avLst>
                    <a:gd name="adj" fmla="val 50000"/>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8" name="TextBox 7">
                <a:extLst>
                  <a:ext uri="{FF2B5EF4-FFF2-40B4-BE49-F238E27FC236}">
                    <a16:creationId xmlns:a16="http://schemas.microsoft.com/office/drawing/2014/main" id="{A2B9D346-EE42-D6DE-84EE-D766D5DA1863}"/>
                  </a:ext>
                </a:extLst>
              </xdr:cNvPr>
              <xdr:cNvSpPr txBox="1"/>
            </xdr:nvSpPr>
            <xdr:spPr>
              <a:xfrm>
                <a:off x="12025126" y="779318"/>
                <a:ext cx="2678011" cy="438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chemeClr val="tx1"/>
                    </a:solidFill>
                    <a:latin typeface="Lato" panose="020F0502020204030203" pitchFamily="34" charset="0"/>
                    <a:ea typeface="Lato" panose="020F0502020204030203" pitchFamily="34" charset="0"/>
                    <a:cs typeface="Lato" panose="020F0502020204030203" pitchFamily="34" charset="0"/>
                  </a:rPr>
                  <a:t>Available</a:t>
                </a:r>
                <a:r>
                  <a:rPr lang="en-US" sz="2400" b="1" baseline="0">
                    <a:solidFill>
                      <a:schemeClr val="tx1"/>
                    </a:solidFill>
                    <a:latin typeface="Lato" panose="020F0502020204030203" pitchFamily="34" charset="0"/>
                    <a:ea typeface="Lato" panose="020F0502020204030203" pitchFamily="34" charset="0"/>
                    <a:cs typeface="Lato" panose="020F0502020204030203" pitchFamily="34" charset="0"/>
                  </a:rPr>
                  <a:t> balance </a:t>
                </a:r>
                <a:endParaRPr lang="en-US" sz="24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pSp>
            <xdr:nvGrpSpPr>
              <xdr:cNvPr id="231" name="Group 230">
                <a:extLst>
                  <a:ext uri="{FF2B5EF4-FFF2-40B4-BE49-F238E27FC236}">
                    <a16:creationId xmlns:a16="http://schemas.microsoft.com/office/drawing/2014/main" id="{DDC879BE-33A1-41C6-1DA8-93EE0C0C2EF3}"/>
                  </a:ext>
                </a:extLst>
              </xdr:cNvPr>
              <xdr:cNvGrpSpPr/>
            </xdr:nvGrpSpPr>
            <xdr:grpSpPr>
              <a:xfrm>
                <a:off x="14616545" y="715222"/>
                <a:ext cx="2337955" cy="605478"/>
                <a:chOff x="14962909" y="819132"/>
                <a:chExt cx="3706089" cy="605478"/>
              </a:xfrm>
            </xdr:grpSpPr>
            <xdr:sp macro="" textlink="'Pivot Table'!U4">
              <xdr:nvSpPr>
                <xdr:cNvPr id="9" name="TextBox 8">
                  <a:extLst>
                    <a:ext uri="{FF2B5EF4-FFF2-40B4-BE49-F238E27FC236}">
                      <a16:creationId xmlns:a16="http://schemas.microsoft.com/office/drawing/2014/main" id="{2CF95002-7767-2F92-6C60-889E648BD610}"/>
                    </a:ext>
                  </a:extLst>
                </xdr:cNvPr>
                <xdr:cNvSpPr txBox="1"/>
              </xdr:nvSpPr>
              <xdr:spPr>
                <a:xfrm>
                  <a:off x="15049499" y="819132"/>
                  <a:ext cx="3619499" cy="6054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64825465-6F10-4E27-B9BC-38DD63FCD514}" type="TxLink">
                    <a:rPr lang="en-US" sz="3600" b="1" i="0" u="none" strike="noStrike">
                      <a:solidFill>
                        <a:schemeClr val="tx1"/>
                      </a:solidFill>
                      <a:latin typeface="Arial"/>
                      <a:ea typeface="Lato" panose="020F0502020204030203" pitchFamily="34" charset="0"/>
                      <a:cs typeface="Arial"/>
                    </a:rPr>
                    <a:pPr algn="l"/>
                    <a:t> 15,398 </a:t>
                  </a:fld>
                  <a:endParaRPr lang="en-US" sz="80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sp macro="" textlink="">
              <xdr:nvSpPr>
                <xdr:cNvPr id="4" name="TextBox 3">
                  <a:extLst>
                    <a:ext uri="{FF2B5EF4-FFF2-40B4-BE49-F238E27FC236}">
                      <a16:creationId xmlns:a16="http://schemas.microsoft.com/office/drawing/2014/main" id="{509BD4A6-2010-AE4B-6931-F8FBFB43E5F6}"/>
                    </a:ext>
                  </a:extLst>
                </xdr:cNvPr>
                <xdr:cNvSpPr txBox="1"/>
              </xdr:nvSpPr>
              <xdr:spPr>
                <a:xfrm>
                  <a:off x="14962909" y="827990"/>
                  <a:ext cx="502162" cy="5747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800" b="1">
                      <a:solidFill>
                        <a:schemeClr val="tx1"/>
                      </a:solidFill>
                      <a:latin typeface="Lato" panose="020F0502020204030203" pitchFamily="34" charset="0"/>
                      <a:ea typeface="Lato" panose="020F0502020204030203" pitchFamily="34" charset="0"/>
                      <a:cs typeface="Lato" panose="020F0502020204030203" pitchFamily="34" charset="0"/>
                    </a:rPr>
                    <a:t>$</a:t>
                  </a:r>
                </a:p>
              </xdr:txBody>
            </xdr:sp>
          </xdr:grpSp>
          <xdr:sp macro="" textlink="">
            <xdr:nvSpPr>
              <xdr:cNvPr id="2" name="Rectangle: Rounded Corners 1">
                <a:extLst>
                  <a:ext uri="{FF2B5EF4-FFF2-40B4-BE49-F238E27FC236}">
                    <a16:creationId xmlns:a16="http://schemas.microsoft.com/office/drawing/2014/main" id="{901C3D83-8ABC-2A89-8CD8-42CFA9C8E731}"/>
                  </a:ext>
                </a:extLst>
              </xdr:cNvPr>
              <xdr:cNvSpPr/>
            </xdr:nvSpPr>
            <xdr:spPr>
              <a:xfrm>
                <a:off x="11291455" y="658091"/>
                <a:ext cx="762000" cy="623456"/>
              </a:xfrm>
              <a:prstGeom prst="roundRect">
                <a:avLst>
                  <a:gd name="adj" fmla="val 30369"/>
                </a:avLst>
              </a:prstGeom>
              <a:solidFill>
                <a:srgbClr val="DAD6CC"/>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27" name="Group 26">
              <a:extLst>
                <a:ext uri="{FF2B5EF4-FFF2-40B4-BE49-F238E27FC236}">
                  <a16:creationId xmlns:a16="http://schemas.microsoft.com/office/drawing/2014/main" id="{6F720856-2D53-E798-F970-3D27281D56AA}"/>
                </a:ext>
              </a:extLst>
            </xdr:cNvPr>
            <xdr:cNvGrpSpPr/>
          </xdr:nvGrpSpPr>
          <xdr:grpSpPr>
            <a:xfrm>
              <a:off x="11349978" y="715421"/>
              <a:ext cx="633606" cy="306352"/>
              <a:chOff x="11358338" y="695114"/>
              <a:chExt cx="619870" cy="400709"/>
            </a:xfrm>
          </xdr:grpSpPr>
          <xdr:sp macro="" textlink="">
            <xdr:nvSpPr>
              <xdr:cNvPr id="11" name="Rectangle: Rounded Corners 10">
                <a:extLst>
                  <a:ext uri="{FF2B5EF4-FFF2-40B4-BE49-F238E27FC236}">
                    <a16:creationId xmlns:a16="http://schemas.microsoft.com/office/drawing/2014/main" id="{24DE81A2-1BB6-A3F2-726A-16B57E78AA24}"/>
                  </a:ext>
                </a:extLst>
              </xdr:cNvPr>
              <xdr:cNvSpPr/>
            </xdr:nvSpPr>
            <xdr:spPr>
              <a:xfrm>
                <a:off x="11358338" y="695114"/>
                <a:ext cx="619870" cy="266343"/>
              </a:xfrm>
              <a:prstGeom prst="roundRect">
                <a:avLst>
                  <a:gd name="adj" fmla="val 31478"/>
                </a:avLst>
              </a:prstGeom>
              <a:solidFill>
                <a:srgbClr val="F6A9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Rectangle: Rounded Corners 12">
                <a:extLst>
                  <a:ext uri="{FF2B5EF4-FFF2-40B4-BE49-F238E27FC236}">
                    <a16:creationId xmlns:a16="http://schemas.microsoft.com/office/drawing/2014/main" id="{75E3A7A4-86A1-8DD3-9147-FC90DAE980D0}"/>
                  </a:ext>
                </a:extLst>
              </xdr:cNvPr>
              <xdr:cNvSpPr/>
            </xdr:nvSpPr>
            <xdr:spPr>
              <a:xfrm>
                <a:off x="11359931" y="768248"/>
                <a:ext cx="617483" cy="206596"/>
              </a:xfrm>
              <a:prstGeom prst="roundRect">
                <a:avLst>
                  <a:gd name="adj" fmla="val 27912"/>
                </a:avLst>
              </a:prstGeom>
              <a:solidFill>
                <a:srgbClr val="A783A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Rectangle: Rounded Corners 18">
                <a:extLst>
                  <a:ext uri="{FF2B5EF4-FFF2-40B4-BE49-F238E27FC236}">
                    <a16:creationId xmlns:a16="http://schemas.microsoft.com/office/drawing/2014/main" id="{563B433F-B280-42CB-B093-2AAAE5702EA0}"/>
                  </a:ext>
                </a:extLst>
              </xdr:cNvPr>
              <xdr:cNvSpPr/>
            </xdr:nvSpPr>
            <xdr:spPr>
              <a:xfrm>
                <a:off x="11359134" y="831301"/>
                <a:ext cx="606735" cy="206596"/>
              </a:xfrm>
              <a:prstGeom prst="roundRect">
                <a:avLst>
                  <a:gd name="adj" fmla="val 31092"/>
                </a:avLst>
              </a:prstGeom>
              <a:solidFill>
                <a:srgbClr val="6FBB5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Rectangle: Rounded Corners 21">
                <a:extLst>
                  <a:ext uri="{FF2B5EF4-FFF2-40B4-BE49-F238E27FC236}">
                    <a16:creationId xmlns:a16="http://schemas.microsoft.com/office/drawing/2014/main" id="{61FB58A1-7C89-DBFE-BD67-8D9E17CFE983}"/>
                  </a:ext>
                </a:extLst>
              </xdr:cNvPr>
              <xdr:cNvSpPr/>
            </xdr:nvSpPr>
            <xdr:spPr>
              <a:xfrm>
                <a:off x="11364906" y="889227"/>
                <a:ext cx="606735" cy="206596"/>
              </a:xfrm>
              <a:prstGeom prst="roundRect">
                <a:avLst>
                  <a:gd name="adj" fmla="val 31092"/>
                </a:avLst>
              </a:prstGeom>
              <a:solidFill>
                <a:srgbClr val="ED745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grpSp>
        <xdr:nvGrpSpPr>
          <xdr:cNvPr id="108" name="Group 107">
            <a:hlinkClick xmlns:r="http://schemas.openxmlformats.org/officeDocument/2006/relationships" r:id="rId4"/>
            <a:extLst>
              <a:ext uri="{FF2B5EF4-FFF2-40B4-BE49-F238E27FC236}">
                <a16:creationId xmlns:a16="http://schemas.microsoft.com/office/drawing/2014/main" id="{54D94DA1-54F5-A207-8507-DFFFFFF1FD75}"/>
              </a:ext>
            </a:extLst>
          </xdr:cNvPr>
          <xdr:cNvGrpSpPr/>
        </xdr:nvGrpSpPr>
        <xdr:grpSpPr>
          <a:xfrm>
            <a:off x="18807545" y="138545"/>
            <a:ext cx="5489863" cy="1246911"/>
            <a:chOff x="18790227" y="259773"/>
            <a:chExt cx="5489863" cy="1246911"/>
          </a:xfrm>
        </xdr:grpSpPr>
        <xdr:sp macro="" textlink="">
          <xdr:nvSpPr>
            <xdr:cNvPr id="97" name="Rectangle: Rounded Corners 96">
              <a:extLst>
                <a:ext uri="{FF2B5EF4-FFF2-40B4-BE49-F238E27FC236}">
                  <a16:creationId xmlns:a16="http://schemas.microsoft.com/office/drawing/2014/main" id="{A788A0FF-CB81-4E0C-A2B7-A8DBD5ED1ED5}"/>
                </a:ext>
              </a:extLst>
            </xdr:cNvPr>
            <xdr:cNvSpPr/>
          </xdr:nvSpPr>
          <xdr:spPr>
            <a:xfrm>
              <a:off x="18790227" y="259773"/>
              <a:ext cx="5489863" cy="1246911"/>
            </a:xfrm>
            <a:prstGeom prst="roundRect">
              <a:avLst>
                <a:gd name="adj" fmla="val 50000"/>
              </a:avLst>
            </a:prstGeom>
            <a:solidFill>
              <a:srgbClr val="989EAE">
                <a:alpha val="30000"/>
              </a:srgbClr>
            </a:solidFill>
            <a:ln>
              <a:noFill/>
            </a:ln>
            <a:effectLst>
              <a:innerShdw blurRad="63500" dist="50800" dir="162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8" name="TextBox 97">
              <a:extLst>
                <a:ext uri="{FF2B5EF4-FFF2-40B4-BE49-F238E27FC236}">
                  <a16:creationId xmlns:a16="http://schemas.microsoft.com/office/drawing/2014/main" id="{A23D77AB-BE97-44A2-A375-7ACB6835382B}"/>
                </a:ext>
              </a:extLst>
            </xdr:cNvPr>
            <xdr:cNvSpPr txBox="1"/>
          </xdr:nvSpPr>
          <xdr:spPr>
            <a:xfrm>
              <a:off x="20458302" y="345672"/>
              <a:ext cx="2043873" cy="417486"/>
            </a:xfrm>
            <a:prstGeom prst="rect">
              <a:avLst/>
            </a:prstGeom>
            <a:solidFill>
              <a:srgbClr val="989EAE">
                <a:alpha val="30000"/>
              </a:srgb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chemeClr val="bg1"/>
                  </a:solidFill>
                  <a:latin typeface="Lato" panose="020F0502020204030203" pitchFamily="34" charset="0"/>
                  <a:ea typeface="Lato" panose="020F0502020204030203" pitchFamily="34" charset="0"/>
                  <a:cs typeface="Lato" panose="020F0502020204030203" pitchFamily="34" charset="0"/>
                </a:rPr>
                <a:t>Notification</a:t>
              </a:r>
            </a:p>
          </xdr:txBody>
        </xdr:sp>
        <xdr:sp macro="" textlink="'Pivot Table'!BD16">
          <xdr:nvSpPr>
            <xdr:cNvPr id="99" name="TextBox 98">
              <a:extLst>
                <a:ext uri="{FF2B5EF4-FFF2-40B4-BE49-F238E27FC236}">
                  <a16:creationId xmlns:a16="http://schemas.microsoft.com/office/drawing/2014/main" id="{F71E0AC5-1482-4273-8B0C-EAD85DFE71E8}"/>
                </a:ext>
              </a:extLst>
            </xdr:cNvPr>
            <xdr:cNvSpPr txBox="1"/>
          </xdr:nvSpPr>
          <xdr:spPr>
            <a:xfrm>
              <a:off x="18934338" y="895525"/>
              <a:ext cx="5120615" cy="4552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1D830F44-0093-4996-A870-8D218C653EFD}" type="TxLink">
                <a:rPr lang="en-US" sz="2000" b="1" i="0" u="none" strike="noStrike">
                  <a:solidFill>
                    <a:schemeClr val="bg1"/>
                  </a:solidFill>
                  <a:latin typeface="Calibri"/>
                  <a:ea typeface="Lato" panose="020F0502020204030203" pitchFamily="34" charset="0"/>
                  <a:cs typeface="Calibri"/>
                </a:rPr>
                <a:pPr algn="l"/>
                <a:t>2 Bill are past Due, Pay sonn to avoid late fees,</a:t>
              </a:fld>
              <a:endParaRPr lang="en-US" sz="4000" b="1">
                <a:solidFill>
                  <a:schemeClr val="bg1"/>
                </a:solidFill>
                <a:latin typeface="Lato" panose="020F0502020204030203" pitchFamily="34" charset="0"/>
                <a:ea typeface="Lato" panose="020F0502020204030203" pitchFamily="34" charset="0"/>
                <a:cs typeface="Lato" panose="020F0502020204030203" pitchFamily="34" charset="0"/>
              </a:endParaRPr>
            </a:p>
          </xdr:txBody>
        </xdr:sp>
        <xdr:grpSp>
          <xdr:nvGrpSpPr>
            <xdr:cNvPr id="45" name="Group 44">
              <a:extLst>
                <a:ext uri="{FF2B5EF4-FFF2-40B4-BE49-F238E27FC236}">
                  <a16:creationId xmlns:a16="http://schemas.microsoft.com/office/drawing/2014/main" id="{59D7D82B-8BCD-2487-174B-5085E015A073}"/>
                </a:ext>
              </a:extLst>
            </xdr:cNvPr>
            <xdr:cNvGrpSpPr/>
          </xdr:nvGrpSpPr>
          <xdr:grpSpPr>
            <a:xfrm>
              <a:off x="19379044" y="294409"/>
              <a:ext cx="796637" cy="659364"/>
              <a:chOff x="19383040" y="284418"/>
              <a:chExt cx="804631" cy="629390"/>
            </a:xfrm>
          </xdr:grpSpPr>
          <xdr:sp macro="" textlink="">
            <xdr:nvSpPr>
              <xdr:cNvPr id="32" name="Rectangle: Rounded Corners 31">
                <a:extLst>
                  <a:ext uri="{FF2B5EF4-FFF2-40B4-BE49-F238E27FC236}">
                    <a16:creationId xmlns:a16="http://schemas.microsoft.com/office/drawing/2014/main" id="{468EE6ED-FE69-4B95-9104-96B0D1C7FFB9}"/>
                  </a:ext>
                </a:extLst>
              </xdr:cNvPr>
              <xdr:cNvSpPr/>
            </xdr:nvSpPr>
            <xdr:spPr>
              <a:xfrm>
                <a:off x="19383040" y="284418"/>
                <a:ext cx="804631" cy="629390"/>
              </a:xfrm>
              <a:prstGeom prst="roundRect">
                <a:avLst>
                  <a:gd name="adj" fmla="val 26876"/>
                </a:avLst>
              </a:prstGeom>
              <a:solidFill>
                <a:srgbClr val="F33E3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7" name="Rectangle: Rounded Corners 36">
                <a:extLst>
                  <a:ext uri="{FF2B5EF4-FFF2-40B4-BE49-F238E27FC236}">
                    <a16:creationId xmlns:a16="http://schemas.microsoft.com/office/drawing/2014/main" id="{6DD6757F-8E8C-3060-A91E-A3D87876DCE4}"/>
                  </a:ext>
                </a:extLst>
              </xdr:cNvPr>
              <xdr:cNvSpPr/>
            </xdr:nvSpPr>
            <xdr:spPr>
              <a:xfrm>
                <a:off x="19500269" y="382302"/>
                <a:ext cx="568173" cy="433622"/>
              </a:xfrm>
              <a:prstGeom prst="roundRect">
                <a:avLst>
                  <a:gd name="adj" fmla="val 26876"/>
                </a:avLst>
              </a:prstGeom>
              <a:no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 name="Oval 38">
                <a:extLst>
                  <a:ext uri="{FF2B5EF4-FFF2-40B4-BE49-F238E27FC236}">
                    <a16:creationId xmlns:a16="http://schemas.microsoft.com/office/drawing/2014/main" id="{D590E109-75F5-69A2-AA67-FF48E91CA1A2}"/>
                  </a:ext>
                </a:extLst>
              </xdr:cNvPr>
              <xdr:cNvSpPr/>
            </xdr:nvSpPr>
            <xdr:spPr>
              <a:xfrm>
                <a:off x="19973193" y="344366"/>
                <a:ext cx="139211" cy="139211"/>
              </a:xfrm>
              <a:prstGeom prst="ellipse">
                <a:avLst/>
              </a:prstGeom>
              <a:solidFill>
                <a:schemeClr val="bg1"/>
              </a:solidFill>
              <a:ln w="25400">
                <a:solidFill>
                  <a:srgbClr val="F33E3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grpSp>
        <xdr:nvGrpSpPr>
          <xdr:cNvPr id="79" name="Group 78">
            <a:extLst>
              <a:ext uri="{FF2B5EF4-FFF2-40B4-BE49-F238E27FC236}">
                <a16:creationId xmlns:a16="http://schemas.microsoft.com/office/drawing/2014/main" id="{2BE99365-1511-8E67-1DAB-AB97EA2D6B2D}"/>
              </a:ext>
            </a:extLst>
          </xdr:cNvPr>
          <xdr:cNvGrpSpPr/>
        </xdr:nvGrpSpPr>
        <xdr:grpSpPr>
          <a:xfrm>
            <a:off x="51955" y="138546"/>
            <a:ext cx="5282045" cy="588818"/>
            <a:chOff x="6044045" y="1922319"/>
            <a:chExt cx="5801591" cy="588818"/>
          </a:xfrm>
        </xdr:grpSpPr>
        <xdr:sp macro="" textlink="">
          <xdr:nvSpPr>
            <xdr:cNvPr id="214" name="Text Box 1">
              <a:hlinkClick xmlns:r="http://schemas.openxmlformats.org/officeDocument/2006/relationships" r:id="rId5"/>
              <a:extLst>
                <a:ext uri="{FF2B5EF4-FFF2-40B4-BE49-F238E27FC236}">
                  <a16:creationId xmlns:a16="http://schemas.microsoft.com/office/drawing/2014/main" id="{3BF51F5F-4834-4544-A705-4202699F5118}"/>
                </a:ext>
              </a:extLst>
            </xdr:cNvPr>
            <xdr:cNvSpPr txBox="1">
              <a:spLocks noChangeArrowheads="1"/>
            </xdr:cNvSpPr>
          </xdr:nvSpPr>
          <xdr:spPr bwMode="auto">
            <a:xfrm>
              <a:off x="6182591" y="1934507"/>
              <a:ext cx="5541817" cy="521148"/>
            </a:xfrm>
            <a:prstGeom prst="rect">
              <a:avLst/>
            </a:prstGeom>
            <a:noFill/>
            <a:ln w="57150">
              <a:noFill/>
              <a:miter lim="800000"/>
              <a:headEnd/>
              <a:tailEnd/>
            </a:ln>
          </xdr:spPr>
          <xdr:txBody>
            <a:bodyPr vertOverflow="clip" wrap="square" lIns="27432" tIns="18288" rIns="0" bIns="0" anchor="ctr" upright="1"/>
            <a:lstStyle/>
            <a:p>
              <a:pPr algn="ctr" rtl="0">
                <a:defRPr sz="1000"/>
              </a:pPr>
              <a:r>
                <a:rPr lang="en-US" sz="3600" b="1" i="0" u="none" strike="noStrike" baseline="0">
                  <a:solidFill>
                    <a:schemeClr val="bg1"/>
                  </a:solidFill>
                  <a:latin typeface="Calibri"/>
                  <a:cs typeface="Calibri"/>
                </a:rPr>
                <a:t>Personal Finance Tracker</a:t>
              </a:r>
            </a:p>
          </xdr:txBody>
        </xdr:sp>
        <xdr:sp macro="" textlink="">
          <xdr:nvSpPr>
            <xdr:cNvPr id="78" name="Rectangle: Rounded Corners 77">
              <a:extLst>
                <a:ext uri="{FF2B5EF4-FFF2-40B4-BE49-F238E27FC236}">
                  <a16:creationId xmlns:a16="http://schemas.microsoft.com/office/drawing/2014/main" id="{0B7CD021-635B-06AB-6EE7-CA7DB5772028}"/>
                </a:ext>
              </a:extLst>
            </xdr:cNvPr>
            <xdr:cNvSpPr/>
          </xdr:nvSpPr>
          <xdr:spPr>
            <a:xfrm>
              <a:off x="6044045" y="1922319"/>
              <a:ext cx="5801591" cy="588818"/>
            </a:xfrm>
            <a:prstGeom prst="roundRect">
              <a:avLst>
                <a:gd name="adj" fmla="val 50000"/>
              </a:avLst>
            </a:prstGeom>
            <a:noFill/>
            <a:ln w="57150">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81" name="Group 180">
            <a:hlinkClick xmlns:r="http://schemas.openxmlformats.org/officeDocument/2006/relationships" r:id="rId6"/>
            <a:extLst>
              <a:ext uri="{FF2B5EF4-FFF2-40B4-BE49-F238E27FC236}">
                <a16:creationId xmlns:a16="http://schemas.microsoft.com/office/drawing/2014/main" id="{A4621D7B-F2DF-7317-7720-DB1251694571}"/>
              </a:ext>
            </a:extLst>
          </xdr:cNvPr>
          <xdr:cNvGrpSpPr/>
        </xdr:nvGrpSpPr>
        <xdr:grpSpPr>
          <a:xfrm>
            <a:off x="15724910" y="1575954"/>
            <a:ext cx="2944090" cy="2583263"/>
            <a:chOff x="15655637" y="2112818"/>
            <a:chExt cx="2944090" cy="2583263"/>
          </a:xfrm>
        </xdr:grpSpPr>
        <xdr:sp macro="" textlink="">
          <xdr:nvSpPr>
            <xdr:cNvPr id="84" name="Rectangle: Rounded Corners 83">
              <a:extLst>
                <a:ext uri="{FF2B5EF4-FFF2-40B4-BE49-F238E27FC236}">
                  <a16:creationId xmlns:a16="http://schemas.microsoft.com/office/drawing/2014/main" id="{6B6810F7-219A-E29A-0BDC-D0861F2EE4B8}"/>
                </a:ext>
              </a:extLst>
            </xdr:cNvPr>
            <xdr:cNvSpPr/>
          </xdr:nvSpPr>
          <xdr:spPr>
            <a:xfrm>
              <a:off x="15655637" y="2112818"/>
              <a:ext cx="2944090" cy="2583263"/>
            </a:xfrm>
            <a:prstGeom prst="roundRect">
              <a:avLst/>
            </a:prstGeom>
            <a:ln w="28575">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83" name="TextBox 82">
              <a:extLst>
                <a:ext uri="{FF2B5EF4-FFF2-40B4-BE49-F238E27FC236}">
                  <a16:creationId xmlns:a16="http://schemas.microsoft.com/office/drawing/2014/main" id="{4D3A69FE-983A-4618-948D-8C8AA7FDC36D}"/>
                </a:ext>
              </a:extLst>
            </xdr:cNvPr>
            <xdr:cNvSpPr txBox="1"/>
          </xdr:nvSpPr>
          <xdr:spPr>
            <a:xfrm>
              <a:off x="16002560" y="4191001"/>
              <a:ext cx="1835168" cy="417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b="1">
                  <a:solidFill>
                    <a:schemeClr val="bg1"/>
                  </a:solidFill>
                  <a:latin typeface="Lato" panose="020F0502020204030203" pitchFamily="34" charset="0"/>
                  <a:ea typeface="Lato" panose="020F0502020204030203" pitchFamily="34" charset="0"/>
                  <a:cs typeface="Lato" panose="020F0502020204030203" pitchFamily="34" charset="0"/>
                </a:rPr>
                <a:t>Last Update</a:t>
              </a:r>
            </a:p>
          </xdr:txBody>
        </xdr:sp>
        <xdr:sp macro="" textlink="'Data tables'!O2">
          <xdr:nvSpPr>
            <xdr:cNvPr id="3" name="TextBox 2">
              <a:extLst>
                <a:ext uri="{FF2B5EF4-FFF2-40B4-BE49-F238E27FC236}">
                  <a16:creationId xmlns:a16="http://schemas.microsoft.com/office/drawing/2014/main" id="{D33E292D-F886-5A7E-6177-6167C03D5A42}"/>
                </a:ext>
              </a:extLst>
            </xdr:cNvPr>
            <xdr:cNvSpPr txBox="1"/>
          </xdr:nvSpPr>
          <xdr:spPr>
            <a:xfrm>
              <a:off x="15950606" y="2216727"/>
              <a:ext cx="1835168" cy="417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29AABAB7-A146-4187-AD6E-2DB84F45620B}" type="TxLink">
                <a:rPr lang="en-US" sz="2000" b="1" i="0" u="none" strike="noStrike">
                  <a:solidFill>
                    <a:schemeClr val="bg1"/>
                  </a:solidFill>
                  <a:latin typeface="Arial"/>
                  <a:ea typeface="Lato" panose="020F0502020204030203" pitchFamily="34" charset="0"/>
                  <a:cs typeface="Arial"/>
                </a:rPr>
                <a:pPr algn="l"/>
                <a:t>January 07</a:t>
              </a:fld>
              <a:endParaRPr lang="en-US" sz="2800" b="1">
                <a:solidFill>
                  <a:schemeClr val="bg1"/>
                </a:solidFill>
                <a:latin typeface="Lato" panose="020F0502020204030203" pitchFamily="34" charset="0"/>
                <a:ea typeface="Lato" panose="020F0502020204030203" pitchFamily="34" charset="0"/>
                <a:cs typeface="Lato" panose="020F0502020204030203" pitchFamily="34" charset="0"/>
              </a:endParaRPr>
            </a:p>
          </xdr:txBody>
        </xdr:sp>
        <xdr:sp macro="" textlink="'Data tables'!O3">
          <xdr:nvSpPr>
            <xdr:cNvPr id="5" name="TextBox 4">
              <a:extLst>
                <a:ext uri="{FF2B5EF4-FFF2-40B4-BE49-F238E27FC236}">
                  <a16:creationId xmlns:a16="http://schemas.microsoft.com/office/drawing/2014/main" id="{335EA025-36C5-0FA1-BD93-3B48D8EE06DB}"/>
                </a:ext>
              </a:extLst>
            </xdr:cNvPr>
            <xdr:cNvSpPr txBox="1"/>
          </xdr:nvSpPr>
          <xdr:spPr>
            <a:xfrm>
              <a:off x="15956295" y="2848841"/>
              <a:ext cx="1835168" cy="5368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882BA2BA-1BE9-4C77-91A2-4757984C9084}" type="TxLink">
                <a:rPr lang="en-US" sz="2400" b="1" i="0" u="none" strike="noStrike">
                  <a:solidFill>
                    <a:schemeClr val="bg1"/>
                  </a:solidFill>
                  <a:latin typeface="Arial"/>
                  <a:ea typeface="Lato" panose="020F0502020204030203" pitchFamily="34" charset="0"/>
                  <a:cs typeface="Arial"/>
                </a:rPr>
                <a:pPr algn="l"/>
                <a:t>Monday</a:t>
              </a:fld>
              <a:endParaRPr lang="en-US" sz="4000" b="1" i="0">
                <a:solidFill>
                  <a:schemeClr val="bg1"/>
                </a:solidFill>
                <a:latin typeface="Lato" panose="020F0502020204030203" pitchFamily="34" charset="0"/>
                <a:ea typeface="Lato" panose="020F0502020204030203" pitchFamily="34" charset="0"/>
                <a:cs typeface="Lato" panose="020F0502020204030203" pitchFamily="34" charset="0"/>
              </a:endParaRPr>
            </a:p>
          </xdr:txBody>
        </xdr:sp>
        <xdr:sp macro="" textlink="'Data tables'!O4">
          <xdr:nvSpPr>
            <xdr:cNvPr id="6" name="TextBox 5">
              <a:extLst>
                <a:ext uri="{FF2B5EF4-FFF2-40B4-BE49-F238E27FC236}">
                  <a16:creationId xmlns:a16="http://schemas.microsoft.com/office/drawing/2014/main" id="{7D6093DD-4A17-AA05-29FD-93CC0DABD231}"/>
                </a:ext>
              </a:extLst>
            </xdr:cNvPr>
            <xdr:cNvSpPr txBox="1"/>
          </xdr:nvSpPr>
          <xdr:spPr>
            <a:xfrm>
              <a:off x="15956295" y="3307773"/>
              <a:ext cx="1835168" cy="527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5CC400C2-DDC8-447B-8D9F-657AA1147CC1}" type="TxLink">
                <a:rPr lang="en-US" sz="2400" b="1" i="0" u="none" strike="noStrike">
                  <a:solidFill>
                    <a:schemeClr val="bg1"/>
                  </a:solidFill>
                  <a:latin typeface="Calibri"/>
                  <a:ea typeface="Lato" panose="020F0502020204030203" pitchFamily="34" charset="0"/>
                  <a:cs typeface="Calibri"/>
                </a:rPr>
                <a:pPr algn="l"/>
                <a:t>12:54:00 PM</a:t>
              </a:fld>
              <a:endParaRPr lang="en-US" sz="4400" b="1" i="0">
                <a:solidFill>
                  <a:schemeClr val="bg1"/>
                </a:solidFill>
                <a:latin typeface="Lato" panose="020F0502020204030203" pitchFamily="34" charset="0"/>
                <a:ea typeface="Lato" panose="020F0502020204030203" pitchFamily="34" charset="0"/>
                <a:cs typeface="Lato" panose="020F0502020204030203" pitchFamily="34" charset="0"/>
              </a:endParaRPr>
            </a:p>
          </xdr:txBody>
        </xdr:sp>
        <xdr:pic>
          <xdr:nvPicPr>
            <xdr:cNvPr id="46" name="Picture 45" descr="Smiling alarm clock face">
              <a:extLst>
                <a:ext uri="{FF2B5EF4-FFF2-40B4-BE49-F238E27FC236}">
                  <a16:creationId xmlns:a16="http://schemas.microsoft.com/office/drawing/2014/main" id="{2894EB01-01BA-FE57-11F7-00F52E480A1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474046" y="2387599"/>
              <a:ext cx="969819" cy="913247"/>
            </a:xfrm>
            <a:prstGeom prst="rect">
              <a:avLst/>
            </a:prstGeom>
          </xdr:spPr>
        </xdr:pic>
      </xdr:grpSp>
      <xdr:grpSp>
        <xdr:nvGrpSpPr>
          <xdr:cNvPr id="102" name="Group 101">
            <a:hlinkClick xmlns:r="http://schemas.openxmlformats.org/officeDocument/2006/relationships" r:id="rId8"/>
            <a:extLst>
              <a:ext uri="{FF2B5EF4-FFF2-40B4-BE49-F238E27FC236}">
                <a16:creationId xmlns:a16="http://schemas.microsoft.com/office/drawing/2014/main" id="{6AF58E8C-1832-0774-99E4-04845F697C16}"/>
              </a:ext>
            </a:extLst>
          </xdr:cNvPr>
          <xdr:cNvGrpSpPr/>
        </xdr:nvGrpSpPr>
        <xdr:grpSpPr>
          <a:xfrm>
            <a:off x="15742229" y="4485410"/>
            <a:ext cx="7983682" cy="2216728"/>
            <a:chOff x="15672956" y="5074229"/>
            <a:chExt cx="7983682" cy="2216728"/>
          </a:xfrm>
        </xdr:grpSpPr>
        <xdr:sp macro="" textlink="">
          <xdr:nvSpPr>
            <xdr:cNvPr id="192" name="TextBox 191">
              <a:extLst>
                <a:ext uri="{FF2B5EF4-FFF2-40B4-BE49-F238E27FC236}">
                  <a16:creationId xmlns:a16="http://schemas.microsoft.com/office/drawing/2014/main" id="{81B02293-1BC2-989E-A491-A970274CDC7C}"/>
                </a:ext>
              </a:extLst>
            </xdr:cNvPr>
            <xdr:cNvSpPr txBox="1"/>
          </xdr:nvSpPr>
          <xdr:spPr>
            <a:xfrm>
              <a:off x="21510990" y="6119090"/>
              <a:ext cx="449513" cy="3870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chemeClr val="bg1">
                      <a:lumMod val="50000"/>
                    </a:schemeClr>
                  </a:solidFill>
                  <a:latin typeface="Lato" panose="020F0502020204030203" pitchFamily="34" charset="0"/>
                  <a:ea typeface="Lato" panose="020F0502020204030203" pitchFamily="34" charset="0"/>
                  <a:cs typeface="Lato" panose="020F0502020204030203" pitchFamily="34" charset="0"/>
                </a:rPr>
                <a:t>/</a:t>
              </a:r>
            </a:p>
          </xdr:txBody>
        </xdr:sp>
        <xdr:grpSp>
          <xdr:nvGrpSpPr>
            <xdr:cNvPr id="26" name="Group 25">
              <a:extLst>
                <a:ext uri="{FF2B5EF4-FFF2-40B4-BE49-F238E27FC236}">
                  <a16:creationId xmlns:a16="http://schemas.microsoft.com/office/drawing/2014/main" id="{E7D5D4F1-7D94-4914-61D0-7C3A3A057173}"/>
                </a:ext>
              </a:extLst>
            </xdr:cNvPr>
            <xdr:cNvGrpSpPr/>
          </xdr:nvGrpSpPr>
          <xdr:grpSpPr>
            <a:xfrm>
              <a:off x="15672956" y="5074229"/>
              <a:ext cx="7983682" cy="2216728"/>
              <a:chOff x="15638319" y="5602587"/>
              <a:chExt cx="7983682" cy="2117434"/>
            </a:xfrm>
          </xdr:grpSpPr>
          <xdr:sp macro="" textlink="">
            <xdr:nvSpPr>
              <xdr:cNvPr id="48" name="Rectangle: Rounded Corners 47">
                <a:extLst>
                  <a:ext uri="{FF2B5EF4-FFF2-40B4-BE49-F238E27FC236}">
                    <a16:creationId xmlns:a16="http://schemas.microsoft.com/office/drawing/2014/main" id="{2C448AE9-479E-DA6C-4E4B-B0E8A1B27AB4}"/>
                  </a:ext>
                </a:extLst>
              </xdr:cNvPr>
              <xdr:cNvSpPr/>
            </xdr:nvSpPr>
            <xdr:spPr>
              <a:xfrm>
                <a:off x="15638319" y="5602587"/>
                <a:ext cx="7983682" cy="2117434"/>
              </a:xfrm>
              <a:prstGeom prst="roundRect">
                <a:avLst/>
              </a:prstGeom>
              <a:solidFill>
                <a:schemeClr val="bg1"/>
              </a:solidFill>
              <a:ln w="28575">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187" name="TextBox 186">
                <a:extLst>
                  <a:ext uri="{FF2B5EF4-FFF2-40B4-BE49-F238E27FC236}">
                    <a16:creationId xmlns:a16="http://schemas.microsoft.com/office/drawing/2014/main" id="{6351306E-6C73-4DF4-8A78-45844B0D38DB}"/>
                  </a:ext>
                </a:extLst>
              </xdr:cNvPr>
              <xdr:cNvSpPr txBox="1"/>
            </xdr:nvSpPr>
            <xdr:spPr>
              <a:xfrm>
                <a:off x="16023177" y="5922809"/>
                <a:ext cx="2057006" cy="6280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chemeClr val="tx1"/>
                    </a:solidFill>
                    <a:latin typeface="Lato" panose="020F0502020204030203" pitchFamily="34" charset="0"/>
                    <a:ea typeface="Lato" panose="020F0502020204030203" pitchFamily="34" charset="0"/>
                    <a:cs typeface="Lato" panose="020F0502020204030203" pitchFamily="34" charset="0"/>
                  </a:rPr>
                  <a:t>Income</a:t>
                </a:r>
                <a:r>
                  <a:rPr lang="en-US" sz="1800" b="1" baseline="0">
                    <a:solidFill>
                      <a:schemeClr val="tx1"/>
                    </a:solidFill>
                    <a:latin typeface="Lato" panose="020F0502020204030203" pitchFamily="34" charset="0"/>
                    <a:ea typeface="Lato" panose="020F0502020204030203" pitchFamily="34" charset="0"/>
                    <a:cs typeface="Lato" panose="020F0502020204030203" pitchFamily="34" charset="0"/>
                  </a:rPr>
                  <a:t> Goal </a:t>
                </a:r>
                <a:r>
                  <a:rPr lang="en-US" sz="1600" b="1" baseline="0">
                    <a:solidFill>
                      <a:schemeClr val="bg1">
                        <a:lumMod val="50000"/>
                      </a:schemeClr>
                    </a:solidFill>
                    <a:latin typeface="Lato" panose="020F0502020204030203" pitchFamily="34" charset="0"/>
                    <a:ea typeface="Lato" panose="020F0502020204030203" pitchFamily="34" charset="0"/>
                    <a:cs typeface="Lato" panose="020F0502020204030203" pitchFamily="34" charset="0"/>
                  </a:rPr>
                  <a:t>Progress to Month</a:t>
                </a:r>
                <a:endParaRPr lang="en-US" sz="1600" b="1">
                  <a:solidFill>
                    <a:schemeClr val="bg1">
                      <a:lumMod val="50000"/>
                    </a:schemeClr>
                  </a:solidFill>
                  <a:latin typeface="Lato" panose="020F0502020204030203" pitchFamily="34" charset="0"/>
                  <a:ea typeface="Lato" panose="020F0502020204030203" pitchFamily="34" charset="0"/>
                  <a:cs typeface="Lato" panose="020F0502020204030203" pitchFamily="34" charset="0"/>
                </a:endParaRPr>
              </a:p>
            </xdr:txBody>
          </xdr:sp>
          <xdr:sp macro="" textlink="'Pivot Table'!BL9">
            <xdr:nvSpPr>
              <xdr:cNvPr id="191" name="TextBox 190">
                <a:extLst>
                  <a:ext uri="{FF2B5EF4-FFF2-40B4-BE49-F238E27FC236}">
                    <a16:creationId xmlns:a16="http://schemas.microsoft.com/office/drawing/2014/main" id="{A50543E3-137C-D666-F995-112BF5F8A2AC}"/>
                  </a:ext>
                </a:extLst>
              </xdr:cNvPr>
              <xdr:cNvSpPr txBox="1"/>
            </xdr:nvSpPr>
            <xdr:spPr>
              <a:xfrm>
                <a:off x="21436071" y="6015346"/>
                <a:ext cx="1929162" cy="5247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24D4393-E1DC-426E-9278-6DF4B472E36E}" type="TxLink">
                  <a:rPr lang="en-US" sz="3200" b="1" i="0" u="none" strike="noStrike">
                    <a:solidFill>
                      <a:srgbClr val="00B0F0"/>
                    </a:solidFill>
                    <a:latin typeface="Calibri"/>
                    <a:ea typeface="Lato" panose="020F0502020204030203" pitchFamily="34" charset="0"/>
                    <a:cs typeface="Calibri"/>
                  </a:rPr>
                  <a:pPr algn="ctr"/>
                  <a:t>23111</a:t>
                </a:fld>
                <a:endParaRPr lang="en-US" sz="7200" b="1">
                  <a:solidFill>
                    <a:srgbClr val="00B0F0"/>
                  </a:solidFill>
                  <a:latin typeface="Lato" panose="020F0502020204030203" pitchFamily="34" charset="0"/>
                  <a:ea typeface="Lato" panose="020F0502020204030203" pitchFamily="34" charset="0"/>
                  <a:cs typeface="Lato" panose="020F0502020204030203" pitchFamily="34" charset="0"/>
                </a:endParaRPr>
              </a:p>
            </xdr:txBody>
          </xdr:sp>
          <xdr:sp macro="" textlink="'Pivot Table'!BL6">
            <xdr:nvSpPr>
              <xdr:cNvPr id="190" name="TextBox 189">
                <a:extLst>
                  <a:ext uri="{FF2B5EF4-FFF2-40B4-BE49-F238E27FC236}">
                    <a16:creationId xmlns:a16="http://schemas.microsoft.com/office/drawing/2014/main" id="{2B2CA4D1-453E-3632-1EA2-3891D86496B0}"/>
                  </a:ext>
                </a:extLst>
              </xdr:cNvPr>
              <xdr:cNvSpPr txBox="1"/>
            </xdr:nvSpPr>
            <xdr:spPr>
              <a:xfrm>
                <a:off x="19900232" y="6015347"/>
                <a:ext cx="1929162" cy="5247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2B305A5-A4C2-42D8-BF1B-A65E4792DE6E}" type="TxLink">
                  <a:rPr lang="en-US" sz="2400" b="1" i="0" u="none" strike="noStrike">
                    <a:solidFill>
                      <a:schemeClr val="tx1"/>
                    </a:solidFill>
                    <a:latin typeface="Arial"/>
                    <a:ea typeface="Lato" panose="020F0502020204030203" pitchFamily="34" charset="0"/>
                    <a:cs typeface="Arial"/>
                  </a:rPr>
                  <a:pPr algn="ctr"/>
                  <a:t>$23,240</a:t>
                </a:fld>
                <a:endParaRPr lang="en-US" sz="60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pSp>
            <xdr:nvGrpSpPr>
              <xdr:cNvPr id="16" name="Group 15">
                <a:extLst>
                  <a:ext uri="{FF2B5EF4-FFF2-40B4-BE49-F238E27FC236}">
                    <a16:creationId xmlns:a16="http://schemas.microsoft.com/office/drawing/2014/main" id="{17A30EC9-6743-2079-1DE1-CF8ACAE5423B}"/>
                  </a:ext>
                </a:extLst>
              </xdr:cNvPr>
              <xdr:cNvGrpSpPr/>
            </xdr:nvGrpSpPr>
            <xdr:grpSpPr>
              <a:xfrm>
                <a:off x="15811501" y="6339139"/>
                <a:ext cx="7623004" cy="847898"/>
                <a:chOff x="10373593" y="8711738"/>
                <a:chExt cx="7623004" cy="847899"/>
              </a:xfrm>
            </xdr:grpSpPr>
            <xdr:graphicFrame macro="">
              <xdr:nvGraphicFramePr>
                <xdr:cNvPr id="185" name="Chart 184">
                  <a:extLst>
                    <a:ext uri="{FF2B5EF4-FFF2-40B4-BE49-F238E27FC236}">
                      <a16:creationId xmlns:a16="http://schemas.microsoft.com/office/drawing/2014/main" id="{D041E1FC-7103-2DC3-F222-C7597FA3CF41}"/>
                    </a:ext>
                  </a:extLst>
                </xdr:cNvPr>
                <xdr:cNvGraphicFramePr>
                  <a:graphicFrameLocks/>
                </xdr:cNvGraphicFramePr>
              </xdr:nvGraphicFramePr>
              <xdr:xfrm>
                <a:off x="10373593" y="8711738"/>
                <a:ext cx="7623004" cy="847899"/>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186" name="Rectangle: Rounded Corners 185">
                  <a:extLst>
                    <a:ext uri="{FF2B5EF4-FFF2-40B4-BE49-F238E27FC236}">
                      <a16:creationId xmlns:a16="http://schemas.microsoft.com/office/drawing/2014/main" id="{78FF5269-D8CC-AA40-5C3F-AF75339CE308}"/>
                    </a:ext>
                  </a:extLst>
                </xdr:cNvPr>
                <xdr:cNvSpPr/>
              </xdr:nvSpPr>
              <xdr:spPr>
                <a:xfrm>
                  <a:off x="10485969" y="9040091"/>
                  <a:ext cx="7398246" cy="225137"/>
                </a:xfrm>
                <a:prstGeom prst="roundRect">
                  <a:avLst>
                    <a:gd name="adj" fmla="val 50000"/>
                  </a:avLst>
                </a:prstGeom>
                <a:noFill/>
                <a:ln w="76200">
                  <a:solidFill>
                    <a:srgbClr val="F9F9F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Pivot Table'!BN11">
            <xdr:nvSpPr>
              <xdr:cNvPr id="7" name="TextBox 6">
                <a:extLst>
                  <a:ext uri="{FF2B5EF4-FFF2-40B4-BE49-F238E27FC236}">
                    <a16:creationId xmlns:a16="http://schemas.microsoft.com/office/drawing/2014/main" id="{8AE62CBE-6F80-FB74-2B57-0CB33795C909}"/>
                  </a:ext>
                </a:extLst>
              </xdr:cNvPr>
              <xdr:cNvSpPr txBox="1"/>
            </xdr:nvSpPr>
            <xdr:spPr>
              <a:xfrm>
                <a:off x="21522662" y="6950534"/>
                <a:ext cx="1929162" cy="5247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AD7F843-F214-4A44-8905-1496ACF3F7BC}" type="TxLink">
                  <a:rPr lang="en-US" sz="2800" b="1" i="0" u="none" strike="noStrike">
                    <a:solidFill>
                      <a:srgbClr val="000000"/>
                    </a:solidFill>
                    <a:latin typeface="Arial"/>
                    <a:ea typeface="Lato" panose="020F0502020204030203" pitchFamily="34" charset="0"/>
                    <a:cs typeface="Arial"/>
                  </a:rPr>
                  <a:t>1%</a:t>
                </a:fld>
                <a:endParaRPr lang="en-US" sz="16600" b="1">
                  <a:solidFill>
                    <a:srgbClr val="00B0F0"/>
                  </a:solidFill>
                  <a:latin typeface="Lato" panose="020F0502020204030203" pitchFamily="34" charset="0"/>
                  <a:ea typeface="Lato" panose="020F0502020204030203" pitchFamily="34" charset="0"/>
                  <a:cs typeface="Lato" panose="020F0502020204030203" pitchFamily="34" charset="0"/>
                </a:endParaRPr>
              </a:p>
            </xdr:txBody>
          </xdr:sp>
          <xdr:sp macro="" textlink="'Pivot Table'!BN7">
            <xdr:nvSpPr>
              <xdr:cNvPr id="28" name="TextBox 27">
                <a:extLst>
                  <a:ext uri="{FF2B5EF4-FFF2-40B4-BE49-F238E27FC236}">
                    <a16:creationId xmlns:a16="http://schemas.microsoft.com/office/drawing/2014/main" id="{B9D5CF44-4CBC-C06A-F087-87330678D7EB}"/>
                  </a:ext>
                </a:extLst>
              </xdr:cNvPr>
              <xdr:cNvSpPr txBox="1"/>
            </xdr:nvSpPr>
            <xdr:spPr>
              <a:xfrm>
                <a:off x="16015481" y="6933995"/>
                <a:ext cx="1929162" cy="5247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80417DD-A29E-4D0D-96A5-2BCEC04AC8ED}" type="TxLink">
                  <a:rPr lang="en-US" sz="2400" b="1" i="0" u="none" strike="noStrike">
                    <a:solidFill>
                      <a:schemeClr val="tx1"/>
                    </a:solidFill>
                    <a:latin typeface="Arial"/>
                    <a:ea typeface="Lato" panose="020F0502020204030203" pitchFamily="34" charset="0"/>
                    <a:cs typeface="Arial"/>
                  </a:rPr>
                  <a:t>99%</a:t>
                </a:fld>
                <a:endParaRPr lang="en-US" sz="115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pSp>
        <xdr:sp macro="" textlink="">
          <xdr:nvSpPr>
            <xdr:cNvPr id="47" name="Oval 46">
              <a:extLst>
                <a:ext uri="{FF2B5EF4-FFF2-40B4-BE49-F238E27FC236}">
                  <a16:creationId xmlns:a16="http://schemas.microsoft.com/office/drawing/2014/main" id="{6FB5C50A-A4BC-4F29-9AAC-F19EF894FDDE}"/>
                </a:ext>
              </a:extLst>
            </xdr:cNvPr>
            <xdr:cNvSpPr/>
          </xdr:nvSpPr>
          <xdr:spPr>
            <a:xfrm flipH="1" flipV="1">
              <a:off x="22046045" y="6728114"/>
              <a:ext cx="91440" cy="91440"/>
            </a:xfrm>
            <a:prstGeom prst="ellipse">
              <a:avLst/>
            </a:prstGeom>
            <a:solidFill>
              <a:srgbClr val="FF6A49"/>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1" name="Oval 100">
              <a:extLst>
                <a:ext uri="{FF2B5EF4-FFF2-40B4-BE49-F238E27FC236}">
                  <a16:creationId xmlns:a16="http://schemas.microsoft.com/office/drawing/2014/main" id="{A8A679B8-33CB-4275-92DA-CDEDCE8EED12}"/>
                </a:ext>
              </a:extLst>
            </xdr:cNvPr>
            <xdr:cNvSpPr/>
          </xdr:nvSpPr>
          <xdr:spPr>
            <a:xfrm flipH="1" flipV="1">
              <a:off x="16504229" y="6702138"/>
              <a:ext cx="91440" cy="91440"/>
            </a:xfrm>
            <a:prstGeom prst="ellipse">
              <a:avLst/>
            </a:prstGeom>
            <a:solidFill>
              <a:srgbClr val="1757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27" name="Group 126">
            <a:hlinkClick xmlns:r="http://schemas.openxmlformats.org/officeDocument/2006/relationships" r:id="rId10"/>
            <a:extLst>
              <a:ext uri="{FF2B5EF4-FFF2-40B4-BE49-F238E27FC236}">
                <a16:creationId xmlns:a16="http://schemas.microsoft.com/office/drawing/2014/main" id="{E27BD11B-D729-9C13-5326-260F1750A048}"/>
              </a:ext>
            </a:extLst>
          </xdr:cNvPr>
          <xdr:cNvGrpSpPr/>
        </xdr:nvGrpSpPr>
        <xdr:grpSpPr>
          <a:xfrm>
            <a:off x="19153910" y="1835723"/>
            <a:ext cx="5195454" cy="2172568"/>
            <a:chOff x="19050000" y="2251359"/>
            <a:chExt cx="5195454" cy="2172568"/>
          </a:xfrm>
        </xdr:grpSpPr>
        <xdr:sp macro="" textlink="">
          <xdr:nvSpPr>
            <xdr:cNvPr id="57" name="Oval 56">
              <a:extLst>
                <a:ext uri="{FF2B5EF4-FFF2-40B4-BE49-F238E27FC236}">
                  <a16:creationId xmlns:a16="http://schemas.microsoft.com/office/drawing/2014/main" id="{72E3227B-C06D-2259-7E61-DF0A7E068907}"/>
                </a:ext>
              </a:extLst>
            </xdr:cNvPr>
            <xdr:cNvSpPr>
              <a:spLocks/>
            </xdr:cNvSpPr>
          </xdr:nvSpPr>
          <xdr:spPr>
            <a:xfrm>
              <a:off x="19050000" y="2251359"/>
              <a:ext cx="2417613" cy="2172568"/>
            </a:xfrm>
            <a:prstGeom prst="ellipse">
              <a:avLst/>
            </a:prstGeom>
            <a:solidFill>
              <a:schemeClr val="bg1">
                <a:lumMod val="85000"/>
                <a:alpha val="30000"/>
              </a:schemeClr>
            </a:solidFill>
            <a:ln>
              <a:noFill/>
            </a:ln>
            <a:effectLst>
              <a:innerShdw blurRad="114300">
                <a:prstClr val="black"/>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pic>
          <xdr:nvPicPr>
            <xdr:cNvPr id="125" name="Picture 124">
              <a:extLst>
                <a:ext uri="{FF2B5EF4-FFF2-40B4-BE49-F238E27FC236}">
                  <a16:creationId xmlns:a16="http://schemas.microsoft.com/office/drawing/2014/main" id="{81B4AC17-FEF5-E3CB-48BC-86FAEAD88821}"/>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9361725" y="2503408"/>
              <a:ext cx="1835729" cy="1614856"/>
            </a:xfrm>
            <a:prstGeom prst="ellipse">
              <a:avLst/>
            </a:prstGeom>
          </xdr:spPr>
        </xdr:pic>
        <xdr:grpSp>
          <xdr:nvGrpSpPr>
            <xdr:cNvPr id="126" name="Group 125">
              <a:extLst>
                <a:ext uri="{FF2B5EF4-FFF2-40B4-BE49-F238E27FC236}">
                  <a16:creationId xmlns:a16="http://schemas.microsoft.com/office/drawing/2014/main" id="{2D1B9F82-09CA-68B4-67A5-5BEDA4F3C36C}"/>
                </a:ext>
              </a:extLst>
            </xdr:cNvPr>
            <xdr:cNvGrpSpPr/>
          </xdr:nvGrpSpPr>
          <xdr:grpSpPr>
            <a:xfrm>
              <a:off x="21049381" y="2388972"/>
              <a:ext cx="3196073" cy="1586092"/>
              <a:chOff x="20703018" y="2458245"/>
              <a:chExt cx="3196073" cy="1586092"/>
            </a:xfrm>
          </xdr:grpSpPr>
          <xdr:sp macro="" textlink="">
            <xdr:nvSpPr>
              <xdr:cNvPr id="58" name="TextBox 57">
                <a:extLst>
                  <a:ext uri="{FF2B5EF4-FFF2-40B4-BE49-F238E27FC236}">
                    <a16:creationId xmlns:a16="http://schemas.microsoft.com/office/drawing/2014/main" id="{5FC816BB-D452-4534-8174-6506DBEC960D}"/>
                  </a:ext>
                </a:extLst>
              </xdr:cNvPr>
              <xdr:cNvSpPr txBox="1"/>
            </xdr:nvSpPr>
            <xdr:spPr>
              <a:xfrm>
                <a:off x="20703018" y="2458245"/>
                <a:ext cx="3196073" cy="985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800" b="1">
                    <a:solidFill>
                      <a:schemeClr val="bg1"/>
                    </a:solidFill>
                    <a:latin typeface="Lato" panose="020F0502020204030203" pitchFamily="34" charset="0"/>
                    <a:ea typeface="Lato" panose="020F0502020204030203" pitchFamily="34" charset="0"/>
                    <a:cs typeface="Lato" panose="020F0502020204030203" pitchFamily="34" charset="0"/>
                  </a:rPr>
                  <a:t>Mohamed</a:t>
                </a:r>
                <a:r>
                  <a:rPr lang="en-US" sz="2800" b="1" baseline="0">
                    <a:solidFill>
                      <a:schemeClr val="bg1"/>
                    </a:solidFill>
                    <a:latin typeface="Lato" panose="020F0502020204030203" pitchFamily="34" charset="0"/>
                    <a:ea typeface="Lato" panose="020F0502020204030203" pitchFamily="34" charset="0"/>
                    <a:cs typeface="Lato" panose="020F0502020204030203" pitchFamily="34" charset="0"/>
                  </a:rPr>
                  <a:t> Hamed</a:t>
                </a:r>
                <a:endParaRPr lang="en-US" sz="2800" b="1">
                  <a:solidFill>
                    <a:schemeClr val="bg1"/>
                  </a:solidFill>
                  <a:latin typeface="Lato" panose="020F0502020204030203" pitchFamily="34" charset="0"/>
                  <a:ea typeface="Lato" panose="020F0502020204030203" pitchFamily="34" charset="0"/>
                  <a:cs typeface="Lato" panose="020F0502020204030203" pitchFamily="34" charset="0"/>
                </a:endParaRPr>
              </a:p>
            </xdr:txBody>
          </xdr:sp>
          <xdr:sp macro="" textlink="">
            <xdr:nvSpPr>
              <xdr:cNvPr id="60" name="Text Box 1">
                <a:extLst>
                  <a:ext uri="{FF2B5EF4-FFF2-40B4-BE49-F238E27FC236}">
                    <a16:creationId xmlns:a16="http://schemas.microsoft.com/office/drawing/2014/main" id="{B29FAE6C-5FD1-41A5-A805-722B4DBBC32A}"/>
                  </a:ext>
                </a:extLst>
              </xdr:cNvPr>
              <xdr:cNvSpPr txBox="1">
                <a:spLocks noChangeArrowheads="1"/>
              </xdr:cNvSpPr>
            </xdr:nvSpPr>
            <xdr:spPr bwMode="auto">
              <a:xfrm>
                <a:off x="20960094" y="3060823"/>
                <a:ext cx="2122609" cy="983514"/>
              </a:xfrm>
              <a:prstGeom prst="rect">
                <a:avLst/>
              </a:prstGeom>
              <a:noFill/>
              <a:ln w="57150">
                <a:noFill/>
                <a:miter lim="800000"/>
                <a:headEnd/>
                <a:tailEnd/>
              </a:ln>
            </xdr:spPr>
            <xdr:txBody>
              <a:bodyPr vertOverflow="clip" wrap="square" lIns="27432" tIns="18288" rIns="0" bIns="0" anchor="ctr" upright="1"/>
              <a:lstStyle/>
              <a:p>
                <a:pPr algn="ctr" rtl="0">
                  <a:defRPr sz="1000"/>
                </a:pPr>
                <a:r>
                  <a:rPr lang="en-US" sz="2400" b="1" i="0" u="none" strike="noStrike" baseline="0">
                    <a:solidFill>
                      <a:schemeClr val="bg1"/>
                    </a:solidFill>
                    <a:latin typeface="Calibri"/>
                    <a:cs typeface="Calibri"/>
                  </a:rPr>
                  <a:t>Data Analytics</a:t>
                </a:r>
              </a:p>
            </xdr:txBody>
          </xdr:sp>
        </xdr:grpSp>
      </xdr:grpSp>
      <xdr:grpSp>
        <xdr:nvGrpSpPr>
          <xdr:cNvPr id="264" name="Group 263">
            <a:hlinkClick xmlns:r="http://schemas.openxmlformats.org/officeDocument/2006/relationships" r:id="rId12"/>
            <a:extLst>
              <a:ext uri="{FF2B5EF4-FFF2-40B4-BE49-F238E27FC236}">
                <a16:creationId xmlns:a16="http://schemas.microsoft.com/office/drawing/2014/main" id="{B545E769-F6B9-1E92-085E-B647E57DDC40}"/>
              </a:ext>
            </a:extLst>
          </xdr:cNvPr>
          <xdr:cNvGrpSpPr/>
        </xdr:nvGrpSpPr>
        <xdr:grpSpPr>
          <a:xfrm>
            <a:off x="10841181" y="1445200"/>
            <a:ext cx="4429989" cy="5187662"/>
            <a:chOff x="10858500" y="2060862"/>
            <a:chExt cx="4429989" cy="5178137"/>
          </a:xfrm>
        </xdr:grpSpPr>
        <xdr:sp macro="" textlink="">
          <xdr:nvSpPr>
            <xdr:cNvPr id="94" name="Rectangle: Rounded Corners 93">
              <a:extLst>
                <a:ext uri="{FF2B5EF4-FFF2-40B4-BE49-F238E27FC236}">
                  <a16:creationId xmlns:a16="http://schemas.microsoft.com/office/drawing/2014/main" id="{72CB5E8A-0429-4AF5-9F57-4FEC3C48250D}"/>
                </a:ext>
              </a:extLst>
            </xdr:cNvPr>
            <xdr:cNvSpPr/>
          </xdr:nvSpPr>
          <xdr:spPr>
            <a:xfrm>
              <a:off x="10858500" y="2060862"/>
              <a:ext cx="4429989" cy="5178137"/>
            </a:xfrm>
            <a:prstGeom prst="roundRect">
              <a:avLst>
                <a:gd name="adj" fmla="val 13399"/>
              </a:avLst>
            </a:prstGeom>
            <a:solidFill>
              <a:schemeClr val="bg1"/>
            </a:solidFill>
            <a:ln w="28575">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100" name="TextBox 99">
              <a:extLst>
                <a:ext uri="{FF2B5EF4-FFF2-40B4-BE49-F238E27FC236}">
                  <a16:creationId xmlns:a16="http://schemas.microsoft.com/office/drawing/2014/main" id="{4DA76C5D-DF25-946C-657D-264ED49C6861}"/>
                </a:ext>
              </a:extLst>
            </xdr:cNvPr>
            <xdr:cNvSpPr txBox="1"/>
          </xdr:nvSpPr>
          <xdr:spPr>
            <a:xfrm>
              <a:off x="11187348" y="2320638"/>
              <a:ext cx="2126069" cy="417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800" b="1">
                  <a:solidFill>
                    <a:schemeClr val="tx1"/>
                  </a:solidFill>
                  <a:latin typeface="Lato" panose="020F0502020204030203" pitchFamily="34" charset="0"/>
                  <a:ea typeface="Lato" panose="020F0502020204030203" pitchFamily="34" charset="0"/>
                  <a:cs typeface="Lato" panose="020F0502020204030203" pitchFamily="34" charset="0"/>
                </a:rPr>
                <a:t>Expenses</a:t>
              </a:r>
            </a:p>
          </xdr:txBody>
        </xdr:sp>
        <xdr:grpSp>
          <xdr:nvGrpSpPr>
            <xdr:cNvPr id="144" name="Group 143">
              <a:extLst>
                <a:ext uri="{FF2B5EF4-FFF2-40B4-BE49-F238E27FC236}">
                  <a16:creationId xmlns:a16="http://schemas.microsoft.com/office/drawing/2014/main" id="{64F0BC01-12A0-1A26-FAA1-EDC719C6E88D}"/>
                </a:ext>
              </a:extLst>
            </xdr:cNvPr>
            <xdr:cNvGrpSpPr/>
          </xdr:nvGrpSpPr>
          <xdr:grpSpPr>
            <a:xfrm>
              <a:off x="10978874" y="3016986"/>
              <a:ext cx="4148139" cy="3894257"/>
              <a:chOff x="11499267" y="3051623"/>
              <a:chExt cx="3580567" cy="3894257"/>
            </a:xfrm>
          </xdr:grpSpPr>
          <xdr:grpSp>
            <xdr:nvGrpSpPr>
              <xdr:cNvPr id="143" name="Group 142">
                <a:extLst>
                  <a:ext uri="{FF2B5EF4-FFF2-40B4-BE49-F238E27FC236}">
                    <a16:creationId xmlns:a16="http://schemas.microsoft.com/office/drawing/2014/main" id="{2171D886-EDEC-E079-C02C-94EC5D111CCF}"/>
                  </a:ext>
                </a:extLst>
              </xdr:cNvPr>
              <xdr:cNvGrpSpPr/>
            </xdr:nvGrpSpPr>
            <xdr:grpSpPr>
              <a:xfrm>
                <a:off x="11499267" y="3051623"/>
                <a:ext cx="3580567" cy="3894257"/>
                <a:chOff x="11499267" y="3051623"/>
                <a:chExt cx="3580567" cy="3894257"/>
              </a:xfrm>
            </xdr:grpSpPr>
            <xdr:sp macro="" textlink="#REF!">
              <xdr:nvSpPr>
                <xdr:cNvPr id="42" name="TextBox 41">
                  <a:extLst>
                    <a:ext uri="{FF2B5EF4-FFF2-40B4-BE49-F238E27FC236}">
                      <a16:creationId xmlns:a16="http://schemas.microsoft.com/office/drawing/2014/main" id="{AC875F17-1ED1-8C9D-DC49-B3FFE60155A3}"/>
                    </a:ext>
                  </a:extLst>
                </xdr:cNvPr>
                <xdr:cNvSpPr txBox="1"/>
              </xdr:nvSpPr>
              <xdr:spPr>
                <a:xfrm>
                  <a:off x="12563893" y="6411939"/>
                  <a:ext cx="1763781" cy="5339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327CC838-3CBC-4179-BAF4-578D51170906}" type="TxLink">
                    <a:rPr lang="en-US" sz="1800" b="1" i="0" u="none" strike="noStrike">
                      <a:solidFill>
                        <a:schemeClr val="bg1">
                          <a:lumMod val="50000"/>
                        </a:schemeClr>
                      </a:solidFill>
                      <a:latin typeface="Calibri"/>
                      <a:ea typeface="Lato"/>
                      <a:cs typeface="Calibri"/>
                    </a:rPr>
                    <a:pPr algn="l"/>
                    <a:t>Transportation</a:t>
                  </a:fld>
                  <a:endParaRPr lang="en-US" sz="2800" b="1" i="0" u="none" strike="noStrike">
                    <a:solidFill>
                      <a:schemeClr val="bg1">
                        <a:lumMod val="50000"/>
                      </a:schemeClr>
                    </a:solidFill>
                    <a:latin typeface="Lato"/>
                    <a:ea typeface="Lato"/>
                    <a:cs typeface="Lato"/>
                  </a:endParaRPr>
                </a:p>
              </xdr:txBody>
            </xdr:sp>
            <xdr:sp macro="" textlink="'Pivot Table'!C6">
              <xdr:nvSpPr>
                <xdr:cNvPr id="43" name="TextBox 42">
                  <a:extLst>
                    <a:ext uri="{FF2B5EF4-FFF2-40B4-BE49-F238E27FC236}">
                      <a16:creationId xmlns:a16="http://schemas.microsoft.com/office/drawing/2014/main" id="{618202FA-F63C-9215-FAD2-B43DC98BCA44}"/>
                    </a:ext>
                  </a:extLst>
                </xdr:cNvPr>
                <xdr:cNvSpPr txBox="1"/>
              </xdr:nvSpPr>
              <xdr:spPr>
                <a:xfrm>
                  <a:off x="12523718" y="5978983"/>
                  <a:ext cx="1763781" cy="5339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2DF7CF56-21D4-4F3F-9E15-5BCF24FE8E36}" type="TxLink">
                    <a:rPr lang="en-US" sz="2800" b="1" i="0" u="none" strike="noStrike">
                      <a:solidFill>
                        <a:schemeClr val="tx1"/>
                      </a:solidFill>
                      <a:latin typeface="Arial"/>
                      <a:ea typeface="Lato"/>
                      <a:cs typeface="Arial"/>
                    </a:rPr>
                    <a:pPr algn="l"/>
                    <a:t>$2,190</a:t>
                  </a:fld>
                  <a:endParaRPr lang="en-US" sz="8800" b="1" i="0" u="none" strike="noStrike">
                    <a:solidFill>
                      <a:schemeClr val="tx1"/>
                    </a:solidFill>
                    <a:latin typeface="Lato"/>
                    <a:ea typeface="Lato"/>
                    <a:cs typeface="Lato"/>
                  </a:endParaRPr>
                </a:p>
              </xdr:txBody>
            </xdr:sp>
            <xdr:sp macro="" textlink="#REF!">
              <xdr:nvSpPr>
                <xdr:cNvPr id="40" name="TextBox 39">
                  <a:extLst>
                    <a:ext uri="{FF2B5EF4-FFF2-40B4-BE49-F238E27FC236}">
                      <a16:creationId xmlns:a16="http://schemas.microsoft.com/office/drawing/2014/main" id="{95AC149A-4D36-416E-9548-CE808C244327}"/>
                    </a:ext>
                  </a:extLst>
                </xdr:cNvPr>
                <xdr:cNvSpPr txBox="1"/>
              </xdr:nvSpPr>
              <xdr:spPr>
                <a:xfrm>
                  <a:off x="12754393" y="5027870"/>
                  <a:ext cx="1590595" cy="5409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EEE5DE5F-047F-40C0-B694-5C6AA6D9FE58}" type="TxLink">
                    <a:rPr lang="en-US" sz="2000" b="1" i="0" u="none" strike="noStrike">
                      <a:solidFill>
                        <a:schemeClr val="bg1">
                          <a:lumMod val="50000"/>
                        </a:schemeClr>
                      </a:solidFill>
                      <a:latin typeface="Calibri"/>
                      <a:ea typeface="Lato"/>
                      <a:cs typeface="Calibri"/>
                    </a:rPr>
                    <a:pPr algn="l"/>
                    <a:t>Personal</a:t>
                  </a:fld>
                  <a:endParaRPr lang="en-US" sz="3200" b="1" i="0" u="none" strike="noStrike">
                    <a:solidFill>
                      <a:schemeClr val="bg1">
                        <a:lumMod val="50000"/>
                      </a:schemeClr>
                    </a:solidFill>
                    <a:latin typeface="Lato"/>
                    <a:ea typeface="Lato"/>
                    <a:cs typeface="Lato"/>
                  </a:endParaRPr>
                </a:p>
              </xdr:txBody>
            </xdr:sp>
            <xdr:sp macro="" textlink="'Pivot Table'!C5">
              <xdr:nvSpPr>
                <xdr:cNvPr id="41" name="TextBox 40">
                  <a:extLst>
                    <a:ext uri="{FF2B5EF4-FFF2-40B4-BE49-F238E27FC236}">
                      <a16:creationId xmlns:a16="http://schemas.microsoft.com/office/drawing/2014/main" id="{8EA0ACD0-54A1-308D-DD5F-05B3F556EE8E}"/>
                    </a:ext>
                  </a:extLst>
                </xdr:cNvPr>
                <xdr:cNvSpPr txBox="1"/>
              </xdr:nvSpPr>
              <xdr:spPr>
                <a:xfrm>
                  <a:off x="12714223" y="4527363"/>
                  <a:ext cx="1590595" cy="5409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26133567-C9F5-44D7-8632-CC99C7C2FEA4}" type="TxLink">
                    <a:rPr lang="en-US" sz="2400" b="1" i="0" u="none" strike="noStrike">
                      <a:solidFill>
                        <a:srgbClr val="211025"/>
                      </a:solidFill>
                      <a:latin typeface="Arial"/>
                      <a:ea typeface="Lato"/>
                      <a:cs typeface="Arial"/>
                    </a:rPr>
                    <a:t>$2,200</a:t>
                  </a:fld>
                  <a:endParaRPr lang="en-US" sz="23900" b="1" i="0" u="none" strike="noStrike">
                    <a:solidFill>
                      <a:schemeClr val="tx1"/>
                    </a:solidFill>
                    <a:latin typeface="Lato"/>
                    <a:ea typeface="Lato"/>
                    <a:cs typeface="Lato"/>
                  </a:endParaRPr>
                </a:p>
              </xdr:txBody>
            </xdr:sp>
            <xdr:sp macro="" textlink="">
              <xdr:nvSpPr>
                <xdr:cNvPr id="35" name="TextBox 34">
                  <a:extLst>
                    <a:ext uri="{FF2B5EF4-FFF2-40B4-BE49-F238E27FC236}">
                      <a16:creationId xmlns:a16="http://schemas.microsoft.com/office/drawing/2014/main" id="{D2C357E2-EE4F-3F4A-938C-CA111091081C}"/>
                    </a:ext>
                  </a:extLst>
                </xdr:cNvPr>
                <xdr:cNvSpPr txBox="1"/>
              </xdr:nvSpPr>
              <xdr:spPr>
                <a:xfrm>
                  <a:off x="12754389" y="3577520"/>
                  <a:ext cx="1590593" cy="541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1" i="0" u="none" strike="noStrike">
                      <a:solidFill>
                        <a:schemeClr val="bg1">
                          <a:lumMod val="50000"/>
                        </a:schemeClr>
                      </a:solidFill>
                      <a:latin typeface="Lato"/>
                      <a:ea typeface="Lato"/>
                      <a:cs typeface="Lato"/>
                    </a:rPr>
                    <a:t>Housing</a:t>
                  </a:r>
                </a:p>
              </xdr:txBody>
            </xdr:sp>
            <xdr:sp macro="" textlink="'Pivot Table'!C4">
              <xdr:nvSpPr>
                <xdr:cNvPr id="36" name="TextBox 35">
                  <a:extLst>
                    <a:ext uri="{FF2B5EF4-FFF2-40B4-BE49-F238E27FC236}">
                      <a16:creationId xmlns:a16="http://schemas.microsoft.com/office/drawing/2014/main" id="{F3E8C9D1-5A28-0203-21C7-825729332F56}"/>
                    </a:ext>
                  </a:extLst>
                </xdr:cNvPr>
                <xdr:cNvSpPr txBox="1"/>
              </xdr:nvSpPr>
              <xdr:spPr>
                <a:xfrm>
                  <a:off x="12672992" y="3143170"/>
                  <a:ext cx="1590593" cy="541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E83E036B-6A05-4E6D-BC2D-98AC61DDDBB1}" type="TxLink">
                    <a:rPr lang="en-US" sz="2800" b="1" i="0" u="none" strike="noStrike">
                      <a:solidFill>
                        <a:schemeClr val="tx1"/>
                      </a:solidFill>
                      <a:latin typeface="Arial"/>
                      <a:ea typeface="Lato"/>
                      <a:cs typeface="Arial"/>
                    </a:rPr>
                    <a:pPr algn="l"/>
                    <a:t>$3,452</a:t>
                  </a:fld>
                  <a:endParaRPr lang="en-US" sz="6600" b="1" i="0" u="none" strike="noStrike">
                    <a:solidFill>
                      <a:schemeClr val="tx1"/>
                    </a:solidFill>
                    <a:latin typeface="Lato"/>
                    <a:ea typeface="Lato"/>
                    <a:cs typeface="Lato"/>
                  </a:endParaRPr>
                </a:p>
              </xdr:txBody>
            </xdr:sp>
            <xdr:pic>
              <xdr:nvPicPr>
                <xdr:cNvPr id="119" name="Picture 118">
                  <a:extLst>
                    <a:ext uri="{FF2B5EF4-FFF2-40B4-BE49-F238E27FC236}">
                      <a16:creationId xmlns:a16="http://schemas.microsoft.com/office/drawing/2014/main" id="{4995B45E-B1E3-F957-380B-4BF5F634428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837473B0-CC2E-450A-ABE3-18F120FF3D39}">
                      <a1611:picAttrSrcUrl xmlns:a1611="http://schemas.microsoft.com/office/drawing/2016/11/main" r:id="rId14"/>
                    </a:ext>
                  </a:extLst>
                </a:blip>
                <a:stretch>
                  <a:fillRect/>
                </a:stretch>
              </xdr:blipFill>
              <xdr:spPr>
                <a:xfrm>
                  <a:off x="11575148" y="3051623"/>
                  <a:ext cx="1005156" cy="994942"/>
                </a:xfrm>
                <a:prstGeom prst="ellipse">
                  <a:avLst/>
                </a:prstGeom>
              </xdr:spPr>
            </xdr:pic>
            <xdr:pic>
              <xdr:nvPicPr>
                <xdr:cNvPr id="121" name="Picture 120" descr="Speedometer">
                  <a:extLst>
                    <a:ext uri="{FF2B5EF4-FFF2-40B4-BE49-F238E27FC236}">
                      <a16:creationId xmlns:a16="http://schemas.microsoft.com/office/drawing/2014/main" id="{63B6BCF9-8827-A5B9-44C9-03B157E00C8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1499267" y="5746110"/>
                  <a:ext cx="1047126" cy="1129209"/>
                </a:xfrm>
                <a:prstGeom prst="ellipse">
                  <a:avLst/>
                </a:prstGeom>
              </xdr:spPr>
            </xdr:pic>
            <xdr:pic>
              <xdr:nvPicPr>
                <xdr:cNvPr id="123" name="Picture 122" descr="Family dining in garden">
                  <a:extLst>
                    <a:ext uri="{FF2B5EF4-FFF2-40B4-BE49-F238E27FC236}">
                      <a16:creationId xmlns:a16="http://schemas.microsoft.com/office/drawing/2014/main" id="{93E73DE9-F80E-4B1A-CA3F-6D407B4F0E2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1506113" y="4348505"/>
                  <a:ext cx="1069285" cy="1124547"/>
                </a:xfrm>
                <a:prstGeom prst="ellipse">
                  <a:avLst/>
                </a:prstGeom>
              </xdr:spPr>
            </xdr:pic>
            <xdr:cxnSp macro="">
              <xdr:nvCxnSpPr>
                <xdr:cNvPr id="130" name="Straight Connector 129">
                  <a:extLst>
                    <a:ext uri="{FF2B5EF4-FFF2-40B4-BE49-F238E27FC236}">
                      <a16:creationId xmlns:a16="http://schemas.microsoft.com/office/drawing/2014/main" id="{782C088C-74BD-87D0-30DC-19E07C8E8772}"/>
                    </a:ext>
                  </a:extLst>
                </xdr:cNvPr>
                <xdr:cNvCxnSpPr/>
              </xdr:nvCxnSpPr>
              <xdr:spPr>
                <a:xfrm flipH="1">
                  <a:off x="11696554" y="4191000"/>
                  <a:ext cx="3383280" cy="0"/>
                </a:xfrm>
                <a:prstGeom prst="line">
                  <a:avLst/>
                </a:prstGeom>
                <a:ln>
                  <a:solidFill>
                    <a:schemeClr val="bg1">
                      <a:lumMod val="85000"/>
                    </a:schemeClr>
                  </a:solidFill>
                  <a:prstDash val="sysDot"/>
                </a:ln>
              </xdr:spPr>
              <xdr:style>
                <a:lnRef idx="1">
                  <a:schemeClr val="accent1"/>
                </a:lnRef>
                <a:fillRef idx="0">
                  <a:schemeClr val="accent1"/>
                </a:fillRef>
                <a:effectRef idx="0">
                  <a:schemeClr val="accent1"/>
                </a:effectRef>
                <a:fontRef idx="minor">
                  <a:schemeClr val="tx1"/>
                </a:fontRef>
              </xdr:style>
            </xdr:cxnSp>
            <xdr:cxnSp macro="">
              <xdr:nvCxnSpPr>
                <xdr:cNvPr id="132" name="Straight Connector 131">
                  <a:extLst>
                    <a:ext uri="{FF2B5EF4-FFF2-40B4-BE49-F238E27FC236}">
                      <a16:creationId xmlns:a16="http://schemas.microsoft.com/office/drawing/2014/main" id="{D133BFEE-E3C1-AE56-23F3-D327998C68C7}"/>
                    </a:ext>
                  </a:extLst>
                </xdr:cNvPr>
                <xdr:cNvCxnSpPr/>
              </xdr:nvCxnSpPr>
              <xdr:spPr>
                <a:xfrm flipH="1">
                  <a:off x="11711729" y="5593773"/>
                  <a:ext cx="3291840" cy="0"/>
                </a:xfrm>
                <a:prstGeom prst="line">
                  <a:avLst/>
                </a:prstGeom>
                <a:ln>
                  <a:solidFill>
                    <a:schemeClr val="bg1">
                      <a:lumMod val="85000"/>
                    </a:schemeClr>
                  </a:solidFill>
                  <a:prstDash val="sysDot"/>
                </a:ln>
              </xdr:spPr>
              <xdr:style>
                <a:lnRef idx="1">
                  <a:schemeClr val="accent1"/>
                </a:lnRef>
                <a:fillRef idx="0">
                  <a:schemeClr val="accent1"/>
                </a:fillRef>
                <a:effectRef idx="0">
                  <a:schemeClr val="accent1"/>
                </a:effectRef>
                <a:fontRef idx="minor">
                  <a:schemeClr val="tx1"/>
                </a:fontRef>
              </xdr:style>
            </xdr:cxnSp>
          </xdr:grpSp>
          <xdr:grpSp>
            <xdr:nvGrpSpPr>
              <xdr:cNvPr id="142" name="Group 141">
                <a:extLst>
                  <a:ext uri="{FF2B5EF4-FFF2-40B4-BE49-F238E27FC236}">
                    <a16:creationId xmlns:a16="http://schemas.microsoft.com/office/drawing/2014/main" id="{48A9A508-BF3C-B3D6-B71E-2DD7387C0BC0}"/>
                  </a:ext>
                </a:extLst>
              </xdr:cNvPr>
              <xdr:cNvGrpSpPr/>
            </xdr:nvGrpSpPr>
            <xdr:grpSpPr>
              <a:xfrm>
                <a:off x="14148955" y="3117273"/>
                <a:ext cx="917864" cy="3492731"/>
                <a:chOff x="14079682" y="3082636"/>
                <a:chExt cx="917864" cy="3492731"/>
              </a:xfrm>
            </xdr:grpSpPr>
            <xdr:sp macro="" textlink="">
              <xdr:nvSpPr>
                <xdr:cNvPr id="133" name="Oval 132">
                  <a:extLst>
                    <a:ext uri="{FF2B5EF4-FFF2-40B4-BE49-F238E27FC236}">
                      <a16:creationId xmlns:a16="http://schemas.microsoft.com/office/drawing/2014/main" id="{D8F7CC76-DDC7-4630-DCD1-DE1EF169DF2B}"/>
                    </a:ext>
                  </a:extLst>
                </xdr:cNvPr>
                <xdr:cNvSpPr/>
              </xdr:nvSpPr>
              <xdr:spPr>
                <a:xfrm>
                  <a:off x="14079682" y="3082636"/>
                  <a:ext cx="917864" cy="843049"/>
                </a:xfrm>
                <a:prstGeom prst="ellipse">
                  <a:avLst/>
                </a:prstGeom>
                <a:solidFill>
                  <a:srgbClr val="F4F4F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7" name="Oval 136">
                  <a:extLst>
                    <a:ext uri="{FF2B5EF4-FFF2-40B4-BE49-F238E27FC236}">
                      <a16:creationId xmlns:a16="http://schemas.microsoft.com/office/drawing/2014/main" id="{652AEE68-1311-D6A1-B139-B1FD70989AB9}"/>
                    </a:ext>
                  </a:extLst>
                </xdr:cNvPr>
                <xdr:cNvSpPr/>
              </xdr:nvSpPr>
              <xdr:spPr>
                <a:xfrm>
                  <a:off x="14079682" y="4407477"/>
                  <a:ext cx="917864" cy="843049"/>
                </a:xfrm>
                <a:prstGeom prst="ellipse">
                  <a:avLst/>
                </a:prstGeom>
                <a:solidFill>
                  <a:srgbClr val="F4F4F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8" name="Oval 137">
                  <a:extLst>
                    <a:ext uri="{FF2B5EF4-FFF2-40B4-BE49-F238E27FC236}">
                      <a16:creationId xmlns:a16="http://schemas.microsoft.com/office/drawing/2014/main" id="{D0ED6238-6968-7AA3-99BE-4757E9E5D844}"/>
                    </a:ext>
                  </a:extLst>
                </xdr:cNvPr>
                <xdr:cNvSpPr/>
              </xdr:nvSpPr>
              <xdr:spPr>
                <a:xfrm>
                  <a:off x="14079682" y="5732318"/>
                  <a:ext cx="917864" cy="843049"/>
                </a:xfrm>
                <a:prstGeom prst="ellipse">
                  <a:avLst/>
                </a:prstGeom>
                <a:solidFill>
                  <a:srgbClr val="F4F4F4"/>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Pivot Table'!D6">
              <xdr:nvSpPr>
                <xdr:cNvPr id="139" name="TextBox 138">
                  <a:extLst>
                    <a:ext uri="{FF2B5EF4-FFF2-40B4-BE49-F238E27FC236}">
                      <a16:creationId xmlns:a16="http://schemas.microsoft.com/office/drawing/2014/main" id="{93046AD8-10EB-5093-3BCE-413C234E4AF1}"/>
                    </a:ext>
                  </a:extLst>
                </xdr:cNvPr>
                <xdr:cNvSpPr txBox="1"/>
              </xdr:nvSpPr>
              <xdr:spPr>
                <a:xfrm>
                  <a:off x="14149176" y="5875075"/>
                  <a:ext cx="768154" cy="5339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4256DDB-D530-45F6-8B95-DCCDB22DBBEF}" type="TxLink">
                    <a:rPr lang="en-US" sz="2000" b="1" i="0" u="none" strike="noStrike">
                      <a:solidFill>
                        <a:srgbClr val="211025"/>
                      </a:solidFill>
                      <a:latin typeface="Arial"/>
                      <a:ea typeface="Lato"/>
                      <a:cs typeface="Arial"/>
                    </a:rPr>
                    <a:pPr algn="ctr"/>
                    <a:t>28%</a:t>
                  </a:fld>
                  <a:endParaRPr lang="en-US" sz="16600" b="1" i="0" u="none" strike="noStrike">
                    <a:solidFill>
                      <a:schemeClr val="tx1"/>
                    </a:solidFill>
                    <a:latin typeface="Lato"/>
                    <a:ea typeface="Lato"/>
                    <a:cs typeface="Lato"/>
                  </a:endParaRPr>
                </a:p>
              </xdr:txBody>
            </xdr:sp>
            <xdr:sp macro="" textlink="'Pivot Table'!D5">
              <xdr:nvSpPr>
                <xdr:cNvPr id="140" name="TextBox 139">
                  <a:extLst>
                    <a:ext uri="{FF2B5EF4-FFF2-40B4-BE49-F238E27FC236}">
                      <a16:creationId xmlns:a16="http://schemas.microsoft.com/office/drawing/2014/main" id="{A56C655B-1F4D-CD86-F45E-4DA1E43A59D6}"/>
                    </a:ext>
                  </a:extLst>
                </xdr:cNvPr>
                <xdr:cNvSpPr txBox="1"/>
              </xdr:nvSpPr>
              <xdr:spPr>
                <a:xfrm>
                  <a:off x="14200909" y="4525634"/>
                  <a:ext cx="692730" cy="550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5EF59E4-7DD1-4AE0-BA12-AB649B2F3FB1}" type="TxLink">
                    <a:rPr lang="en-US" sz="2000" b="1" i="0" u="none" strike="noStrike">
                      <a:solidFill>
                        <a:srgbClr val="211025"/>
                      </a:solidFill>
                      <a:latin typeface="Arial"/>
                      <a:ea typeface="Lato"/>
                      <a:cs typeface="Arial"/>
                    </a:rPr>
                    <a:pPr algn="ctr"/>
                    <a:t>28%</a:t>
                  </a:fld>
                  <a:endParaRPr lang="en-US" sz="49600" b="1" i="0" u="none" strike="noStrike">
                    <a:solidFill>
                      <a:schemeClr val="tx1"/>
                    </a:solidFill>
                    <a:latin typeface="Lato"/>
                    <a:ea typeface="Lato"/>
                    <a:cs typeface="Lato"/>
                  </a:endParaRPr>
                </a:p>
              </xdr:txBody>
            </xdr:sp>
            <xdr:sp macro="" textlink="'Pivot Table'!D4">
              <xdr:nvSpPr>
                <xdr:cNvPr id="141" name="TextBox 140">
                  <a:extLst>
                    <a:ext uri="{FF2B5EF4-FFF2-40B4-BE49-F238E27FC236}">
                      <a16:creationId xmlns:a16="http://schemas.microsoft.com/office/drawing/2014/main" id="{8A67DD8D-2B5A-74D2-52BF-2B1F2826AAF2}"/>
                    </a:ext>
                  </a:extLst>
                </xdr:cNvPr>
                <xdr:cNvSpPr txBox="1"/>
              </xdr:nvSpPr>
              <xdr:spPr>
                <a:xfrm>
                  <a:off x="14166272" y="3229761"/>
                  <a:ext cx="692729" cy="541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0E7B7B6-924B-4081-831D-09535FE3ADEA}" type="TxLink">
                    <a:rPr lang="en-US" sz="2000" b="1" i="0" u="none" strike="noStrike">
                      <a:solidFill>
                        <a:srgbClr val="211025"/>
                      </a:solidFill>
                      <a:latin typeface="Arial"/>
                      <a:ea typeface="Lato"/>
                      <a:cs typeface="Arial"/>
                    </a:rPr>
                    <a:pPr algn="ctr"/>
                    <a:t>44%</a:t>
                  </a:fld>
                  <a:endParaRPr lang="en-US" sz="9600" b="1" i="0" u="none" strike="noStrike">
                    <a:solidFill>
                      <a:schemeClr val="tx1"/>
                    </a:solidFill>
                    <a:latin typeface="Lato"/>
                    <a:ea typeface="Lato"/>
                    <a:cs typeface="Lato"/>
                  </a:endParaRPr>
                </a:p>
              </xdr:txBody>
            </xdr:sp>
          </xdr:grpSp>
        </xdr:grpSp>
      </xdr:grpSp>
      <xdr:grpSp>
        <xdr:nvGrpSpPr>
          <xdr:cNvPr id="281" name="Group 280">
            <a:hlinkClick xmlns:r="http://schemas.openxmlformats.org/officeDocument/2006/relationships" r:id="rId17"/>
            <a:extLst>
              <a:ext uri="{FF2B5EF4-FFF2-40B4-BE49-F238E27FC236}">
                <a16:creationId xmlns:a16="http://schemas.microsoft.com/office/drawing/2014/main" id="{A3012078-6F3B-C8DC-B953-C64E5D42CB6B}"/>
              </a:ext>
            </a:extLst>
          </xdr:cNvPr>
          <xdr:cNvGrpSpPr/>
        </xdr:nvGrpSpPr>
        <xdr:grpSpPr>
          <a:xfrm>
            <a:off x="7100454" y="1298862"/>
            <a:ext cx="3273136" cy="3013365"/>
            <a:chOff x="7100454" y="1298862"/>
            <a:chExt cx="3273136" cy="3013365"/>
          </a:xfrm>
        </xdr:grpSpPr>
        <xdr:sp macro="" textlink="">
          <xdr:nvSpPr>
            <xdr:cNvPr id="171" name="Rectangle: Rounded Corners 170">
              <a:extLst>
                <a:ext uri="{FF2B5EF4-FFF2-40B4-BE49-F238E27FC236}">
                  <a16:creationId xmlns:a16="http://schemas.microsoft.com/office/drawing/2014/main" id="{F6A7BE8B-D57A-4009-B0D8-193BD9720831}"/>
                </a:ext>
              </a:extLst>
            </xdr:cNvPr>
            <xdr:cNvSpPr/>
          </xdr:nvSpPr>
          <xdr:spPr>
            <a:xfrm>
              <a:off x="7377545" y="1298862"/>
              <a:ext cx="2996045" cy="3013365"/>
            </a:xfrm>
            <a:prstGeom prst="roundRect">
              <a:avLst>
                <a:gd name="adj" fmla="val 16171"/>
              </a:avLst>
            </a:prstGeom>
            <a:solidFill>
              <a:schemeClr val="bg1"/>
            </a:solidFill>
            <a:ln w="28575">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173" name="TextBox 172">
              <a:extLst>
                <a:ext uri="{FF2B5EF4-FFF2-40B4-BE49-F238E27FC236}">
                  <a16:creationId xmlns:a16="http://schemas.microsoft.com/office/drawing/2014/main" id="{BC8F3419-0722-400A-BDF6-076296C685FA}"/>
                </a:ext>
              </a:extLst>
            </xdr:cNvPr>
            <xdr:cNvSpPr txBox="1"/>
          </xdr:nvSpPr>
          <xdr:spPr>
            <a:xfrm>
              <a:off x="7587014" y="1558636"/>
              <a:ext cx="1835168" cy="417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chemeClr val="tx1"/>
                  </a:solidFill>
                  <a:latin typeface="Lato" panose="020F0502020204030203" pitchFamily="34" charset="0"/>
                  <a:ea typeface="Lato" panose="020F0502020204030203" pitchFamily="34" charset="0"/>
                  <a:cs typeface="Lato" panose="020F0502020204030203" pitchFamily="34" charset="0"/>
                </a:rPr>
                <a:t>Spendings</a:t>
              </a:r>
            </a:p>
          </xdr:txBody>
        </xdr:sp>
        <xdr:sp macro="" textlink="'Pivot Table'!C7">
          <xdr:nvSpPr>
            <xdr:cNvPr id="87" name="TextBox 86">
              <a:extLst>
                <a:ext uri="{FF2B5EF4-FFF2-40B4-BE49-F238E27FC236}">
                  <a16:creationId xmlns:a16="http://schemas.microsoft.com/office/drawing/2014/main" id="{4DFDD4F6-8C69-F091-BFA7-C8B23B7F8B0D}"/>
                </a:ext>
              </a:extLst>
            </xdr:cNvPr>
            <xdr:cNvSpPr txBox="1"/>
          </xdr:nvSpPr>
          <xdr:spPr>
            <a:xfrm>
              <a:off x="7601310" y="2092528"/>
              <a:ext cx="1492101" cy="5398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AC8916CB-F296-411F-82BA-24A13C0DE3D8}" type="TxLink">
                <a:rPr lang="en-US" sz="2800" b="1" i="0" u="none" strike="noStrike">
                  <a:solidFill>
                    <a:schemeClr val="tx1"/>
                  </a:solidFill>
                  <a:latin typeface="Arial"/>
                  <a:ea typeface="Lato" panose="020F0502020204030203" pitchFamily="34" charset="0"/>
                  <a:cs typeface="Arial"/>
                </a:rPr>
                <a:pPr algn="l"/>
                <a:t>$7,842</a:t>
              </a:fld>
              <a:endParaRPr lang="en-US" sz="36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aphicFrame macro="">
          <xdr:nvGraphicFramePr>
            <xdr:cNvPr id="183" name="Chart 182">
              <a:extLst>
                <a:ext uri="{FF2B5EF4-FFF2-40B4-BE49-F238E27FC236}">
                  <a16:creationId xmlns:a16="http://schemas.microsoft.com/office/drawing/2014/main" id="{91B9D215-8269-45EA-ACFF-8968358A0809}"/>
                </a:ext>
              </a:extLst>
            </xdr:cNvPr>
            <xdr:cNvGraphicFramePr>
              <a:graphicFrameLocks/>
            </xdr:cNvGraphicFramePr>
          </xdr:nvGraphicFramePr>
          <xdr:xfrm>
            <a:off x="7394865" y="3238502"/>
            <a:ext cx="2944089" cy="981074"/>
          </xdr:xfrm>
          <a:graphic>
            <a:graphicData uri="http://schemas.openxmlformats.org/drawingml/2006/chart">
              <c:chart xmlns:c="http://schemas.openxmlformats.org/drawingml/2006/chart" xmlns:r="http://schemas.openxmlformats.org/officeDocument/2006/relationships" r:id="rId18"/>
            </a:graphicData>
          </a:graphic>
        </xdr:graphicFrame>
        <xdr:grpSp>
          <xdr:nvGrpSpPr>
            <xdr:cNvPr id="204" name="Group 203">
              <a:extLst>
                <a:ext uri="{FF2B5EF4-FFF2-40B4-BE49-F238E27FC236}">
                  <a16:creationId xmlns:a16="http://schemas.microsoft.com/office/drawing/2014/main" id="{5F13D5CA-ACA3-C0DB-7311-9EE885BE5384}"/>
                </a:ext>
              </a:extLst>
            </xdr:cNvPr>
            <xdr:cNvGrpSpPr/>
          </xdr:nvGrpSpPr>
          <xdr:grpSpPr>
            <a:xfrm>
              <a:off x="7100454" y="2718955"/>
              <a:ext cx="2441864" cy="484909"/>
              <a:chOff x="7845136" y="3255819"/>
              <a:chExt cx="2441864" cy="484909"/>
            </a:xfrm>
          </xdr:grpSpPr>
          <xdr:sp macro="" textlink="'Pivot Table'!Y6">
            <xdr:nvSpPr>
              <xdr:cNvPr id="96" name="TextBox 95">
                <a:extLst>
                  <a:ext uri="{FF2B5EF4-FFF2-40B4-BE49-F238E27FC236}">
                    <a16:creationId xmlns:a16="http://schemas.microsoft.com/office/drawing/2014/main" id="{699719D7-4069-AED8-B324-572D6768243D}"/>
                  </a:ext>
                </a:extLst>
              </xdr:cNvPr>
              <xdr:cNvSpPr txBox="1"/>
            </xdr:nvSpPr>
            <xdr:spPr>
              <a:xfrm>
                <a:off x="7845136" y="3255819"/>
                <a:ext cx="1870361" cy="484909"/>
              </a:xfrm>
              <a:prstGeom prst="rect">
                <a:avLst/>
              </a:prstGeom>
              <a:noFill/>
              <a:ln w="9525" cmpd="sng">
                <a:noFill/>
              </a:ln>
              <a:effectLst>
                <a:outerShdw blurRad="127000" dist="38100" dir="5400000" sx="102000" sy="102000" algn="tr" rotWithShape="0">
                  <a:prstClr val="black">
                    <a:alpha val="7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2EFF3ED-C599-4D85-8F01-ED1F94E80219}" type="TxLink">
                  <a:rPr lang="en-US" sz="3200" b="1" i="0" u="none" strike="noStrike">
                    <a:solidFill>
                      <a:srgbClr val="FA233C"/>
                    </a:solidFill>
                    <a:latin typeface="Calibri"/>
                    <a:ea typeface="Lato" panose="020F0502020204030203" pitchFamily="34" charset="0"/>
                    <a:cs typeface="Calibri"/>
                  </a:rPr>
                  <a:t>53K</a:t>
                </a:fld>
                <a:endParaRPr lang="en-US" sz="6000" b="1">
                  <a:solidFill>
                    <a:srgbClr val="FA233C"/>
                  </a:solidFill>
                  <a:latin typeface="Lato" panose="020F0502020204030203" pitchFamily="34" charset="0"/>
                  <a:ea typeface="Lato" panose="020F0502020204030203" pitchFamily="34" charset="0"/>
                  <a:cs typeface="Lato" panose="020F0502020204030203" pitchFamily="34" charset="0"/>
                </a:endParaRPr>
              </a:p>
            </xdr:txBody>
          </xdr:sp>
          <xdr:sp macro="" textlink="">
            <xdr:nvSpPr>
              <xdr:cNvPr id="174" name="TextBox 173">
                <a:extLst>
                  <a:ext uri="{FF2B5EF4-FFF2-40B4-BE49-F238E27FC236}">
                    <a16:creationId xmlns:a16="http://schemas.microsoft.com/office/drawing/2014/main" id="{B7A09710-EE7C-5CBE-7117-5A64515BC686}"/>
                  </a:ext>
                </a:extLst>
              </xdr:cNvPr>
              <xdr:cNvSpPr txBox="1"/>
            </xdr:nvSpPr>
            <xdr:spPr>
              <a:xfrm>
                <a:off x="9232241" y="3290454"/>
                <a:ext cx="1054759" cy="417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800" b="1">
                    <a:solidFill>
                      <a:schemeClr val="bg1">
                        <a:lumMod val="65000"/>
                      </a:schemeClr>
                    </a:solidFill>
                    <a:latin typeface="Lato" panose="020F0502020204030203" pitchFamily="34" charset="0"/>
                    <a:ea typeface="Lato" panose="020F0502020204030203" pitchFamily="34" charset="0"/>
                    <a:cs typeface="Lato" panose="020F0502020204030203" pitchFamily="34" charset="0"/>
                  </a:rPr>
                  <a:t>Top</a:t>
                </a:r>
              </a:p>
            </xdr:txBody>
          </xdr:sp>
        </xdr:grpSp>
        <xdr:pic>
          <xdr:nvPicPr>
            <xdr:cNvPr id="176" name="Graphic 175" descr="Arrow Right outline">
              <a:extLst>
                <a:ext uri="{FF2B5EF4-FFF2-40B4-BE49-F238E27FC236}">
                  <a16:creationId xmlns:a16="http://schemas.microsoft.com/office/drawing/2014/main" id="{7E7639F3-E1CD-4529-CD4C-99838C2EED5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rot="19681186">
              <a:off x="9741215" y="1479260"/>
              <a:ext cx="402580" cy="402580"/>
            </a:xfrm>
            <a:prstGeom prst="rect">
              <a:avLst/>
            </a:prstGeom>
          </xdr:spPr>
        </xdr:pic>
      </xdr:grpSp>
      <xdr:grpSp>
        <xdr:nvGrpSpPr>
          <xdr:cNvPr id="286" name="Group 285">
            <a:hlinkClick xmlns:r="http://schemas.openxmlformats.org/officeDocument/2006/relationships" r:id="rId21"/>
            <a:extLst>
              <a:ext uri="{FF2B5EF4-FFF2-40B4-BE49-F238E27FC236}">
                <a16:creationId xmlns:a16="http://schemas.microsoft.com/office/drawing/2014/main" id="{C9FAE3F5-C86C-F768-4B83-205BDDC9D1B3}"/>
              </a:ext>
            </a:extLst>
          </xdr:cNvPr>
          <xdr:cNvGrpSpPr/>
        </xdr:nvGrpSpPr>
        <xdr:grpSpPr>
          <a:xfrm>
            <a:off x="7273637" y="4502725"/>
            <a:ext cx="3117272" cy="2994266"/>
            <a:chOff x="7273637" y="4502725"/>
            <a:chExt cx="3117272" cy="2994266"/>
          </a:xfrm>
        </xdr:grpSpPr>
        <xdr:sp macro="" textlink="">
          <xdr:nvSpPr>
            <xdr:cNvPr id="177" name="Rectangle: Rounded Corners 176">
              <a:hlinkClick xmlns:r="http://schemas.openxmlformats.org/officeDocument/2006/relationships" r:id="rId21"/>
              <a:extLst>
                <a:ext uri="{FF2B5EF4-FFF2-40B4-BE49-F238E27FC236}">
                  <a16:creationId xmlns:a16="http://schemas.microsoft.com/office/drawing/2014/main" id="{837EF274-F15A-A387-6A4B-E2804DDC60FE}"/>
                </a:ext>
              </a:extLst>
            </xdr:cNvPr>
            <xdr:cNvSpPr/>
          </xdr:nvSpPr>
          <xdr:spPr>
            <a:xfrm>
              <a:off x="7394864" y="4502725"/>
              <a:ext cx="2996045" cy="2892139"/>
            </a:xfrm>
            <a:prstGeom prst="roundRect">
              <a:avLst>
                <a:gd name="adj" fmla="val 16171"/>
              </a:avLst>
            </a:prstGeom>
            <a:solidFill>
              <a:schemeClr val="bg1"/>
            </a:solidFill>
            <a:ln w="28575">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178" name="TextBox 177">
              <a:extLst>
                <a:ext uri="{FF2B5EF4-FFF2-40B4-BE49-F238E27FC236}">
                  <a16:creationId xmlns:a16="http://schemas.microsoft.com/office/drawing/2014/main" id="{32281487-F806-2348-B0EF-8137CC867139}"/>
                </a:ext>
              </a:extLst>
            </xdr:cNvPr>
            <xdr:cNvSpPr txBox="1"/>
          </xdr:nvSpPr>
          <xdr:spPr>
            <a:xfrm>
              <a:off x="7638970" y="4770292"/>
              <a:ext cx="1835168" cy="4270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800" b="1">
                  <a:solidFill>
                    <a:schemeClr val="tx1"/>
                  </a:solidFill>
                  <a:latin typeface="Lato" panose="020F0502020204030203" pitchFamily="34" charset="0"/>
                  <a:ea typeface="Lato" panose="020F0502020204030203" pitchFamily="34" charset="0"/>
                  <a:cs typeface="Lato" panose="020F0502020204030203" pitchFamily="34" charset="0"/>
                </a:rPr>
                <a:t>Income</a:t>
              </a:r>
            </a:p>
          </xdr:txBody>
        </xdr:sp>
        <xdr:graphicFrame macro="">
          <xdr:nvGraphicFramePr>
            <xdr:cNvPr id="88" name="Chart 87">
              <a:extLst>
                <a:ext uri="{FF2B5EF4-FFF2-40B4-BE49-F238E27FC236}">
                  <a16:creationId xmlns:a16="http://schemas.microsoft.com/office/drawing/2014/main" id="{7309C2A1-D9A0-4686-8149-4F3B57EA176A}"/>
                </a:ext>
              </a:extLst>
            </xdr:cNvPr>
            <xdr:cNvGraphicFramePr>
              <a:graphicFrameLocks/>
            </xdr:cNvGraphicFramePr>
          </xdr:nvGraphicFramePr>
          <xdr:xfrm>
            <a:off x="7446856" y="6447314"/>
            <a:ext cx="2684279" cy="1049677"/>
          </xdr:xfrm>
          <a:graphic>
            <a:graphicData uri="http://schemas.openxmlformats.org/drawingml/2006/chart">
              <c:chart xmlns:c="http://schemas.openxmlformats.org/drawingml/2006/chart" xmlns:r="http://schemas.openxmlformats.org/officeDocument/2006/relationships" r:id="rId22"/>
            </a:graphicData>
          </a:graphic>
        </xdr:graphicFrame>
        <xdr:sp macro="" textlink="'Pivot Table'!N8">
          <xdr:nvSpPr>
            <xdr:cNvPr id="93" name="TextBox 92">
              <a:extLst>
                <a:ext uri="{FF2B5EF4-FFF2-40B4-BE49-F238E27FC236}">
                  <a16:creationId xmlns:a16="http://schemas.microsoft.com/office/drawing/2014/main" id="{97F510C9-6F6A-81CA-D463-00BADD6FCAD4}"/>
                </a:ext>
              </a:extLst>
            </xdr:cNvPr>
            <xdr:cNvSpPr txBox="1"/>
          </xdr:nvSpPr>
          <xdr:spPr>
            <a:xfrm>
              <a:off x="7273637" y="5351319"/>
              <a:ext cx="2043545" cy="426937"/>
            </a:xfrm>
            <a:prstGeom prst="rect">
              <a:avLst/>
            </a:prstGeom>
            <a:noFill/>
            <a:ln w="9525" cmpd="sng">
              <a:noFill/>
            </a:ln>
            <a:effectLst>
              <a:outerShdw blurRad="127000" dist="38100" dir="5400000" sx="102000" sy="102000" algn="tr" rotWithShape="0">
                <a:prstClr val="black">
                  <a:alpha val="7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D42F115-5EED-45C1-9CD6-663ED8262DC4}" type="TxLink">
                <a:rPr lang="en-US" sz="2800" b="1" i="0" u="none" strike="noStrike">
                  <a:solidFill>
                    <a:schemeClr val="tx1"/>
                  </a:solidFill>
                  <a:latin typeface="Arial"/>
                  <a:ea typeface="Lato" panose="020F0502020204030203" pitchFamily="34" charset="0"/>
                  <a:cs typeface="Arial"/>
                </a:rPr>
                <a:t>$23,240</a:t>
              </a:fld>
              <a:endParaRPr lang="en-US" sz="60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pSp>
          <xdr:nvGrpSpPr>
            <xdr:cNvPr id="188" name="Group 187">
              <a:extLst>
                <a:ext uri="{FF2B5EF4-FFF2-40B4-BE49-F238E27FC236}">
                  <a16:creationId xmlns:a16="http://schemas.microsoft.com/office/drawing/2014/main" id="{8B0B4C6E-A552-18AF-C48C-8E41D4152487}"/>
                </a:ext>
              </a:extLst>
            </xdr:cNvPr>
            <xdr:cNvGrpSpPr/>
          </xdr:nvGrpSpPr>
          <xdr:grpSpPr>
            <a:xfrm>
              <a:off x="7594819" y="5992090"/>
              <a:ext cx="2658637" cy="421327"/>
              <a:chOff x="8322183" y="6771408"/>
              <a:chExt cx="2658637" cy="421327"/>
            </a:xfrm>
          </xdr:grpSpPr>
          <xdr:sp macro="" textlink="'Pivot Table'!AI5">
            <xdr:nvSpPr>
              <xdr:cNvPr id="82" name="TextBox 81">
                <a:extLst>
                  <a:ext uri="{FF2B5EF4-FFF2-40B4-BE49-F238E27FC236}">
                    <a16:creationId xmlns:a16="http://schemas.microsoft.com/office/drawing/2014/main" id="{1D7FCCDD-802F-8E36-A768-7B1B358B41FF}"/>
                  </a:ext>
                </a:extLst>
              </xdr:cNvPr>
              <xdr:cNvSpPr txBox="1"/>
            </xdr:nvSpPr>
            <xdr:spPr>
              <a:xfrm>
                <a:off x="8322183" y="6771412"/>
                <a:ext cx="1549182" cy="421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48C91454-84D0-4181-A4BA-DBD80B6777B5}" type="TxLink">
                  <a:rPr lang="en-US" sz="3600" b="1" i="0" u="none" strike="noStrike">
                    <a:solidFill>
                      <a:srgbClr val="92D050"/>
                    </a:solidFill>
                    <a:latin typeface="Calibri"/>
                    <a:ea typeface="Lato" panose="020F0502020204030203" pitchFamily="34" charset="0"/>
                    <a:cs typeface="Calibri"/>
                  </a:rPr>
                  <a:t>81K</a:t>
                </a:fld>
                <a:endParaRPr lang="en-US" sz="4800" b="1">
                  <a:solidFill>
                    <a:srgbClr val="92D050"/>
                  </a:solidFill>
                  <a:latin typeface="Lato" panose="020F0502020204030203" pitchFamily="34" charset="0"/>
                  <a:ea typeface="Lato" panose="020F0502020204030203" pitchFamily="34" charset="0"/>
                  <a:cs typeface="Lato" panose="020F0502020204030203" pitchFamily="34" charset="0"/>
                </a:endParaRPr>
              </a:p>
            </xdr:txBody>
          </xdr:sp>
          <xdr:sp macro="" textlink="">
            <xdr:nvSpPr>
              <xdr:cNvPr id="184" name="TextBox 183">
                <a:extLst>
                  <a:ext uri="{FF2B5EF4-FFF2-40B4-BE49-F238E27FC236}">
                    <a16:creationId xmlns:a16="http://schemas.microsoft.com/office/drawing/2014/main" id="{78A135BB-3838-40BF-226A-EAD4E6E9D6C0}"/>
                  </a:ext>
                </a:extLst>
              </xdr:cNvPr>
              <xdr:cNvSpPr txBox="1"/>
            </xdr:nvSpPr>
            <xdr:spPr>
              <a:xfrm>
                <a:off x="9145652" y="6771408"/>
                <a:ext cx="1835168" cy="417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800" b="1">
                    <a:solidFill>
                      <a:schemeClr val="bg1">
                        <a:lumMod val="65000"/>
                      </a:schemeClr>
                    </a:solidFill>
                    <a:latin typeface="Lato" panose="020F0502020204030203" pitchFamily="34" charset="0"/>
                    <a:ea typeface="Lato" panose="020F0502020204030203" pitchFamily="34" charset="0"/>
                    <a:cs typeface="Lato" panose="020F0502020204030203" pitchFamily="34" charset="0"/>
                  </a:rPr>
                  <a:t>Top</a:t>
                </a:r>
              </a:p>
            </xdr:txBody>
          </xdr:sp>
        </xdr:grpSp>
        <xdr:pic>
          <xdr:nvPicPr>
            <xdr:cNvPr id="206" name="Graphic 205" descr="Arrow Right outline">
              <a:extLst>
                <a:ext uri="{FF2B5EF4-FFF2-40B4-BE49-F238E27FC236}">
                  <a16:creationId xmlns:a16="http://schemas.microsoft.com/office/drawing/2014/main" id="{B6873DE0-E3CE-F3AB-FADC-60FBF119E5E6}"/>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rot="8391208">
              <a:off x="9741213" y="4700443"/>
              <a:ext cx="402580" cy="402580"/>
            </a:xfrm>
            <a:prstGeom prst="rect">
              <a:avLst/>
            </a:prstGeom>
          </xdr:spPr>
        </xdr:pic>
      </xdr:grpSp>
      <xdr:grpSp>
        <xdr:nvGrpSpPr>
          <xdr:cNvPr id="209" name="Group 208">
            <a:hlinkClick xmlns:r="http://schemas.openxmlformats.org/officeDocument/2006/relationships" r:id="rId23"/>
            <a:extLst>
              <a:ext uri="{FF2B5EF4-FFF2-40B4-BE49-F238E27FC236}">
                <a16:creationId xmlns:a16="http://schemas.microsoft.com/office/drawing/2014/main" id="{A3CA8DE1-1E67-2EEF-1AEC-03156C6A46FA}"/>
              </a:ext>
            </a:extLst>
          </xdr:cNvPr>
          <xdr:cNvGrpSpPr/>
        </xdr:nvGrpSpPr>
        <xdr:grpSpPr>
          <a:xfrm>
            <a:off x="738259" y="1306655"/>
            <a:ext cx="6178118" cy="2988254"/>
            <a:chOff x="969819" y="2130134"/>
            <a:chExt cx="6588364" cy="3696566"/>
          </a:xfrm>
        </xdr:grpSpPr>
        <xdr:pic>
          <xdr:nvPicPr>
            <xdr:cNvPr id="208" name="Picture 207" descr="Spheres above water during day">
              <a:extLst>
                <a:ext uri="{FF2B5EF4-FFF2-40B4-BE49-F238E27FC236}">
                  <a16:creationId xmlns:a16="http://schemas.microsoft.com/office/drawing/2014/main" id="{F39E5A08-AF11-D1EF-E19F-5C3EB8F82507}"/>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69819" y="2130134"/>
              <a:ext cx="6588364" cy="3696566"/>
            </a:xfrm>
            <a:prstGeom prst="roundRect">
              <a:avLst>
                <a:gd name="adj" fmla="val 20416"/>
              </a:avLst>
            </a:prstGeom>
          </xdr:spPr>
        </xdr:pic>
        <xdr:grpSp>
          <xdr:nvGrpSpPr>
            <xdr:cNvPr id="202" name="Group 201">
              <a:extLst>
                <a:ext uri="{FF2B5EF4-FFF2-40B4-BE49-F238E27FC236}">
                  <a16:creationId xmlns:a16="http://schemas.microsoft.com/office/drawing/2014/main" id="{FC513877-2562-5CA1-C663-74F0E306543F}"/>
                </a:ext>
              </a:extLst>
            </xdr:cNvPr>
            <xdr:cNvGrpSpPr/>
          </xdr:nvGrpSpPr>
          <xdr:grpSpPr>
            <a:xfrm>
              <a:off x="1160248" y="2507087"/>
              <a:ext cx="4866409" cy="1944806"/>
              <a:chOff x="1120065" y="1864754"/>
              <a:chExt cx="4001216" cy="1257770"/>
            </a:xfrm>
          </xdr:grpSpPr>
          <xdr:sp macro="" textlink="">
            <xdr:nvSpPr>
              <xdr:cNvPr id="195" name="TextBox 194">
                <a:extLst>
                  <a:ext uri="{FF2B5EF4-FFF2-40B4-BE49-F238E27FC236}">
                    <a16:creationId xmlns:a16="http://schemas.microsoft.com/office/drawing/2014/main" id="{7B5F1413-4D27-4C59-3E02-B3DB988F2A71}"/>
                  </a:ext>
                </a:extLst>
              </xdr:cNvPr>
              <xdr:cNvSpPr txBox="1"/>
            </xdr:nvSpPr>
            <xdr:spPr>
              <a:xfrm>
                <a:off x="1120065" y="1864754"/>
                <a:ext cx="4001216" cy="6316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3200" b="1">
                    <a:solidFill>
                      <a:schemeClr val="bg1"/>
                    </a:solidFill>
                    <a:latin typeface="Lato" panose="020F0502020204030203" pitchFamily="34" charset="0"/>
                    <a:ea typeface="Lato" panose="020F0502020204030203" pitchFamily="34" charset="0"/>
                    <a:cs typeface="Lato" panose="020F0502020204030203" pitchFamily="34" charset="0"/>
                  </a:rPr>
                  <a:t>TOTAL</a:t>
                </a:r>
                <a:r>
                  <a:rPr lang="en-US" sz="3200" b="1" baseline="0">
                    <a:solidFill>
                      <a:schemeClr val="bg1"/>
                    </a:solidFill>
                    <a:latin typeface="Lato" panose="020F0502020204030203" pitchFamily="34" charset="0"/>
                    <a:ea typeface="Lato" panose="020F0502020204030203" pitchFamily="34" charset="0"/>
                    <a:cs typeface="Lato" panose="020F0502020204030203" pitchFamily="34" charset="0"/>
                  </a:rPr>
                  <a:t> NET WORTH</a:t>
                </a:r>
                <a:endParaRPr lang="en-US" sz="3200" b="1">
                  <a:solidFill>
                    <a:schemeClr val="bg1"/>
                  </a:solidFill>
                  <a:latin typeface="Lato" panose="020F0502020204030203" pitchFamily="34" charset="0"/>
                  <a:ea typeface="Lato" panose="020F0502020204030203" pitchFamily="34" charset="0"/>
                  <a:cs typeface="Lato" panose="020F0502020204030203" pitchFamily="34" charset="0"/>
                </a:endParaRPr>
              </a:p>
            </xdr:txBody>
          </xdr:sp>
          <xdr:sp macro="" textlink="'Pivot Table'!BS3">
            <xdr:nvSpPr>
              <xdr:cNvPr id="196" name="TextBox 195">
                <a:extLst>
                  <a:ext uri="{FF2B5EF4-FFF2-40B4-BE49-F238E27FC236}">
                    <a16:creationId xmlns:a16="http://schemas.microsoft.com/office/drawing/2014/main" id="{8349E9C3-500E-1048-8E2F-BD65ABE39E60}"/>
                  </a:ext>
                </a:extLst>
              </xdr:cNvPr>
              <xdr:cNvSpPr txBox="1"/>
            </xdr:nvSpPr>
            <xdr:spPr>
              <a:xfrm>
                <a:off x="1448022" y="2474880"/>
                <a:ext cx="2391732" cy="6476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fld id="{FFC10AF6-663C-43BE-AF39-DE35C4B5939F}" type="TxLink">
                  <a:rPr lang="en-US" sz="4400" b="1" i="0" u="none" strike="noStrike">
                    <a:solidFill>
                      <a:schemeClr val="bg1"/>
                    </a:solidFill>
                    <a:latin typeface="Arial"/>
                    <a:ea typeface="Lato" panose="020F0502020204030203" pitchFamily="34" charset="0"/>
                    <a:cs typeface="Arial"/>
                  </a:rPr>
                  <a:t>$277,802</a:t>
                </a:fld>
                <a:endParaRPr lang="en-US" sz="41300" b="1">
                  <a:solidFill>
                    <a:schemeClr val="bg1"/>
                  </a:solidFill>
                  <a:latin typeface="Lato" panose="020F0502020204030203" pitchFamily="34" charset="0"/>
                  <a:ea typeface="Lato" panose="020F0502020204030203" pitchFamily="34" charset="0"/>
                  <a:cs typeface="Lato" panose="020F0502020204030203" pitchFamily="34" charset="0"/>
                </a:endParaRPr>
              </a:p>
            </xdr:txBody>
          </xdr:sp>
        </xdr:grpSp>
      </xdr:grpSp>
      <xdr:sp macro="" textlink="">
        <xdr:nvSpPr>
          <xdr:cNvPr id="210" name="Rectangle: Rounded Corners 209">
            <a:extLst>
              <a:ext uri="{FF2B5EF4-FFF2-40B4-BE49-F238E27FC236}">
                <a16:creationId xmlns:a16="http://schemas.microsoft.com/office/drawing/2014/main" id="{7AF1069A-016A-E791-A0C4-F8D2D2753BD3}"/>
              </a:ext>
            </a:extLst>
          </xdr:cNvPr>
          <xdr:cNvSpPr/>
        </xdr:nvSpPr>
        <xdr:spPr>
          <a:xfrm>
            <a:off x="640773" y="4572000"/>
            <a:ext cx="6373090" cy="2770910"/>
          </a:xfrm>
          <a:prstGeom prst="roundRect">
            <a:avLst>
              <a:gd name="adj" fmla="val 16171"/>
            </a:avLst>
          </a:prstGeom>
          <a:solidFill>
            <a:schemeClr val="bg1"/>
          </a:solidFill>
          <a:ln w="28575">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217" name="TextBox 216">
            <a:extLst>
              <a:ext uri="{FF2B5EF4-FFF2-40B4-BE49-F238E27FC236}">
                <a16:creationId xmlns:a16="http://schemas.microsoft.com/office/drawing/2014/main" id="{0D0E01CE-6217-1522-A432-60B13F72C06F}"/>
              </a:ext>
            </a:extLst>
          </xdr:cNvPr>
          <xdr:cNvSpPr txBox="1"/>
        </xdr:nvSpPr>
        <xdr:spPr>
          <a:xfrm>
            <a:off x="832924" y="5056907"/>
            <a:ext cx="1626257" cy="7446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600" b="1">
                <a:solidFill>
                  <a:schemeClr val="tx1"/>
                </a:solidFill>
                <a:latin typeface="Lato" panose="020F0502020204030203" pitchFamily="34" charset="0"/>
                <a:ea typeface="Lato" panose="020F0502020204030203" pitchFamily="34" charset="0"/>
                <a:cs typeface="Lato" panose="020F0502020204030203" pitchFamily="34" charset="0"/>
              </a:rPr>
              <a:t>Month</a:t>
            </a:r>
          </a:p>
        </xdr:txBody>
      </xdr:sp>
      <xdr:sp macro="" textlink="'Pivot Table'!BL12">
        <xdr:nvSpPr>
          <xdr:cNvPr id="218" name="TextBox 217">
            <a:extLst>
              <a:ext uri="{FF2B5EF4-FFF2-40B4-BE49-F238E27FC236}">
                <a16:creationId xmlns:a16="http://schemas.microsoft.com/office/drawing/2014/main" id="{98B5061A-D3ED-D9C8-D54E-F88736860CC1}"/>
              </a:ext>
            </a:extLst>
          </xdr:cNvPr>
          <xdr:cNvSpPr txBox="1"/>
        </xdr:nvSpPr>
        <xdr:spPr>
          <a:xfrm>
            <a:off x="727363" y="5663045"/>
            <a:ext cx="1801091" cy="9197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95F98925-6387-4F8B-98BC-A1C328E032D2}" type="TxLink">
              <a:rPr lang="en-US" sz="3200" b="1" i="0" u="none" strike="noStrike">
                <a:solidFill>
                  <a:srgbClr val="FA233C"/>
                </a:solidFill>
                <a:latin typeface="Calibri"/>
                <a:ea typeface="Lato" panose="020F0502020204030203" pitchFamily="34" charset="0"/>
                <a:cs typeface="Calibri"/>
              </a:rPr>
              <a:t>Jan,2023</a:t>
            </a:fld>
            <a:endParaRPr lang="en-US" sz="4400" b="1">
              <a:solidFill>
                <a:srgbClr val="FA233C"/>
              </a:solidFill>
              <a:latin typeface="Lato" panose="020F0502020204030203" pitchFamily="34" charset="0"/>
              <a:ea typeface="Lato" panose="020F0502020204030203" pitchFamily="34" charset="0"/>
              <a:cs typeface="Lato" panose="020F0502020204030203" pitchFamily="34" charset="0"/>
            </a:endParaRPr>
          </a:p>
        </xdr:txBody>
      </xdr:sp>
      <mc:AlternateContent xmlns:mc="http://schemas.openxmlformats.org/markup-compatibility/2006">
        <mc:Choice xmlns:a14="http://schemas.microsoft.com/office/drawing/2010/main" Requires="a14">
          <xdr:graphicFrame macro="">
            <xdr:nvGraphicFramePr>
              <xdr:cNvPr id="212" name="Month 2">
                <a:extLst>
                  <a:ext uri="{FF2B5EF4-FFF2-40B4-BE49-F238E27FC236}">
                    <a16:creationId xmlns:a16="http://schemas.microsoft.com/office/drawing/2014/main" id="{A256E64A-1EBC-49C5-A581-E235C2891A9C}"/>
                  </a:ext>
                </a:extLst>
              </xdr:cNvPr>
              <xdr:cNvGraphicFramePr/>
            </xdr:nvGraphicFramePr>
            <xdr:xfrm>
              <a:off x="2701635" y="4970317"/>
              <a:ext cx="4139045" cy="1974273"/>
            </xdr:xfrm>
            <a:graphic>
              <a:graphicData uri="http://schemas.microsoft.com/office/drawing/2010/slicer">
                <sle:slicer xmlns:sle="http://schemas.microsoft.com/office/drawing/2010/slicer" name="Month 2"/>
              </a:graphicData>
            </a:graphic>
          </xdr:graphicFrame>
        </mc:Choice>
        <mc:Fallback>
          <xdr:sp macro="" textlink="">
            <xdr:nvSpPr>
              <xdr:cNvPr id="0" name=""/>
              <xdr:cNvSpPr>
                <a:spLocks noTextEdit="1"/>
              </xdr:cNvSpPr>
            </xdr:nvSpPr>
            <xdr:spPr>
              <a:xfrm>
                <a:off x="2701635" y="4970317"/>
                <a:ext cx="4139045" cy="19742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xnSp macro="">
        <xdr:nvCxnSpPr>
          <xdr:cNvPr id="216" name="Straight Connector 215">
            <a:extLst>
              <a:ext uri="{FF2B5EF4-FFF2-40B4-BE49-F238E27FC236}">
                <a16:creationId xmlns:a16="http://schemas.microsoft.com/office/drawing/2014/main" id="{51E768F3-D268-F0E7-1363-AB0BD486C7B2}"/>
              </a:ext>
            </a:extLst>
          </xdr:cNvPr>
          <xdr:cNvCxnSpPr/>
        </xdr:nvCxnSpPr>
        <xdr:spPr>
          <a:xfrm>
            <a:off x="2632363" y="5004954"/>
            <a:ext cx="0" cy="1835727"/>
          </a:xfrm>
          <a:prstGeom prst="line">
            <a:avLst/>
          </a:prstGeom>
          <a:ln w="19050">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grpSp>
        <xdr:nvGrpSpPr>
          <xdr:cNvPr id="232" name="Group 231">
            <a:hlinkClick xmlns:r="http://schemas.openxmlformats.org/officeDocument/2006/relationships" r:id="rId25"/>
            <a:extLst>
              <a:ext uri="{FF2B5EF4-FFF2-40B4-BE49-F238E27FC236}">
                <a16:creationId xmlns:a16="http://schemas.microsoft.com/office/drawing/2014/main" id="{DBC96C43-391D-4AB0-D44E-EFAFD3E72650}"/>
              </a:ext>
            </a:extLst>
          </xdr:cNvPr>
          <xdr:cNvGrpSpPr/>
        </xdr:nvGrpSpPr>
        <xdr:grpSpPr>
          <a:xfrm>
            <a:off x="536866" y="7671957"/>
            <a:ext cx="5783063" cy="2832059"/>
            <a:chOff x="796638" y="8052957"/>
            <a:chExt cx="5783063" cy="2832059"/>
          </a:xfrm>
        </xdr:grpSpPr>
        <xdr:grpSp>
          <xdr:nvGrpSpPr>
            <xdr:cNvPr id="230" name="Group 229">
              <a:extLst>
                <a:ext uri="{FF2B5EF4-FFF2-40B4-BE49-F238E27FC236}">
                  <a16:creationId xmlns:a16="http://schemas.microsoft.com/office/drawing/2014/main" id="{A31C5781-43C0-F615-4093-55FDDE01D552}"/>
                </a:ext>
              </a:extLst>
            </xdr:cNvPr>
            <xdr:cNvGrpSpPr/>
          </xdr:nvGrpSpPr>
          <xdr:grpSpPr>
            <a:xfrm>
              <a:off x="2198139" y="8052957"/>
              <a:ext cx="4381562" cy="1162896"/>
              <a:chOff x="3038070" y="8433957"/>
              <a:chExt cx="4381562" cy="1162896"/>
            </a:xfrm>
          </xdr:grpSpPr>
          <xdr:sp macro="" textlink="#REF!">
            <xdr:nvSpPr>
              <xdr:cNvPr id="17" name="TextBox 16">
                <a:extLst>
                  <a:ext uri="{FF2B5EF4-FFF2-40B4-BE49-F238E27FC236}">
                    <a16:creationId xmlns:a16="http://schemas.microsoft.com/office/drawing/2014/main" id="{48AB25A2-2E6C-9E8E-4E8C-C7448C629DEA}"/>
                  </a:ext>
                </a:extLst>
              </xdr:cNvPr>
              <xdr:cNvSpPr txBox="1"/>
            </xdr:nvSpPr>
            <xdr:spPr>
              <a:xfrm>
                <a:off x="3159297" y="8433957"/>
                <a:ext cx="4260335" cy="6627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3888BF5B-F558-4686-998D-D59895D48DE3}" type="TxLink">
                  <a:rPr lang="en-US" sz="2400" b="1" i="0" u="none" strike="noStrike">
                    <a:solidFill>
                      <a:schemeClr val="bg1"/>
                    </a:solidFill>
                    <a:latin typeface="Lato"/>
                    <a:ea typeface="Lato"/>
                    <a:cs typeface="Lato"/>
                  </a:rPr>
                  <a:pPr algn="l"/>
                  <a:t>Stock </a:t>
                </a:fld>
                <a:endParaRPr lang="en-US" sz="3600" b="1">
                  <a:solidFill>
                    <a:schemeClr val="bg1"/>
                  </a:solidFill>
                  <a:latin typeface="Lato" panose="020F0502020204030203" pitchFamily="34" charset="0"/>
                  <a:ea typeface="Lato" panose="020F0502020204030203" pitchFamily="34" charset="0"/>
                  <a:cs typeface="Lato" panose="020F0502020204030203" pitchFamily="34" charset="0"/>
                </a:endParaRPr>
              </a:p>
            </xdr:txBody>
          </xdr:sp>
          <xdr:sp macro="" textlink="#REF!">
            <xdr:nvSpPr>
              <xdr:cNvPr id="18" name="TextBox 17">
                <a:extLst>
                  <a:ext uri="{FF2B5EF4-FFF2-40B4-BE49-F238E27FC236}">
                    <a16:creationId xmlns:a16="http://schemas.microsoft.com/office/drawing/2014/main" id="{71B7F722-7DDE-D0E0-BFBD-502357346F1B}"/>
                  </a:ext>
                </a:extLst>
              </xdr:cNvPr>
              <xdr:cNvSpPr txBox="1"/>
            </xdr:nvSpPr>
            <xdr:spPr>
              <a:xfrm>
                <a:off x="3038070" y="9036706"/>
                <a:ext cx="4260335" cy="5601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4AD7FEB7-5787-4EBF-820B-03B3E7C4C273}" type="TxLink">
                  <a:rPr lang="en-US" sz="3600" b="1" i="0" u="none" strike="noStrike">
                    <a:solidFill>
                      <a:schemeClr val="bg1"/>
                    </a:solidFill>
                    <a:latin typeface="Lato"/>
                    <a:ea typeface="Lato"/>
                    <a:cs typeface="Lato"/>
                  </a:rPr>
                  <a:pPr algn="l"/>
                  <a:t>$22,500</a:t>
                </a:fld>
                <a:endParaRPr lang="en-US" sz="4400" b="1">
                  <a:solidFill>
                    <a:schemeClr val="bg1"/>
                  </a:solidFill>
                  <a:latin typeface="Lato" panose="020F0502020204030203" pitchFamily="34" charset="0"/>
                  <a:ea typeface="Lato" panose="020F0502020204030203" pitchFamily="34" charset="0"/>
                  <a:cs typeface="Lato" panose="020F0502020204030203" pitchFamily="34" charset="0"/>
                </a:endParaRPr>
              </a:p>
            </xdr:txBody>
          </xdr:sp>
        </xdr:grpSp>
        <xdr:grpSp>
          <xdr:nvGrpSpPr>
            <xdr:cNvPr id="219" name="Group 218">
              <a:extLst>
                <a:ext uri="{FF2B5EF4-FFF2-40B4-BE49-F238E27FC236}">
                  <a16:creationId xmlns:a16="http://schemas.microsoft.com/office/drawing/2014/main" id="{A86AF6D8-25E8-B970-45CD-3969DF4DE382}"/>
                </a:ext>
              </a:extLst>
            </xdr:cNvPr>
            <xdr:cNvGrpSpPr/>
          </xdr:nvGrpSpPr>
          <xdr:grpSpPr>
            <a:xfrm>
              <a:off x="2024956" y="9727340"/>
              <a:ext cx="4468153" cy="1157676"/>
              <a:chOff x="10224811" y="16388893"/>
              <a:chExt cx="2125264" cy="879989"/>
            </a:xfrm>
          </xdr:grpSpPr>
          <xdr:sp macro="" textlink="#REF!">
            <xdr:nvSpPr>
              <xdr:cNvPr id="14" name="TextBox 13">
                <a:extLst>
                  <a:ext uri="{FF2B5EF4-FFF2-40B4-BE49-F238E27FC236}">
                    <a16:creationId xmlns:a16="http://schemas.microsoft.com/office/drawing/2014/main" id="{51840590-8093-822A-A12E-C7919A5EC174}"/>
                  </a:ext>
                </a:extLst>
              </xdr:cNvPr>
              <xdr:cNvSpPr txBox="1"/>
            </xdr:nvSpPr>
            <xdr:spPr>
              <a:xfrm>
                <a:off x="10323659" y="16388893"/>
                <a:ext cx="2026416" cy="5285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solidFill>
                      <a:schemeClr val="bg1"/>
                    </a:solidFill>
                    <a:latin typeface="Lato" panose="020F0502020204030203" pitchFamily="34" charset="0"/>
                    <a:ea typeface="Lato" panose="020F0502020204030203" pitchFamily="34" charset="0"/>
                    <a:cs typeface="Lato" panose="020F0502020204030203" pitchFamily="34" charset="0"/>
                  </a:rPr>
                  <a:t>House</a:t>
                </a:r>
              </a:p>
            </xdr:txBody>
          </xdr:sp>
          <xdr:sp macro="" textlink="#REF!">
            <xdr:nvSpPr>
              <xdr:cNvPr id="15" name="TextBox 14">
                <a:extLst>
                  <a:ext uri="{FF2B5EF4-FFF2-40B4-BE49-F238E27FC236}">
                    <a16:creationId xmlns:a16="http://schemas.microsoft.com/office/drawing/2014/main" id="{927F9F00-2A37-4F48-10D3-FDDD28C24B05}"/>
                  </a:ext>
                </a:extLst>
              </xdr:cNvPr>
              <xdr:cNvSpPr txBox="1"/>
            </xdr:nvSpPr>
            <xdr:spPr>
              <a:xfrm>
                <a:off x="10224811" y="16845460"/>
                <a:ext cx="2026416" cy="4234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1F71605A-F000-4CD2-A3AE-64679F548C3F}" type="TxLink">
                  <a:rPr lang="en-US" sz="4000" b="1" i="0" u="none" strike="noStrike">
                    <a:solidFill>
                      <a:schemeClr val="bg1"/>
                    </a:solidFill>
                    <a:latin typeface="Lato"/>
                    <a:ea typeface="Lato"/>
                    <a:cs typeface="Lato"/>
                  </a:rPr>
                  <a:pPr algn="l"/>
                  <a:t>$15,700</a:t>
                </a:fld>
                <a:endParaRPr lang="en-US" sz="4400" b="1">
                  <a:solidFill>
                    <a:schemeClr val="bg1"/>
                  </a:solidFill>
                  <a:latin typeface="Lato" panose="020F0502020204030203" pitchFamily="34" charset="0"/>
                  <a:ea typeface="Lato" panose="020F0502020204030203" pitchFamily="34" charset="0"/>
                  <a:cs typeface="Lato" panose="020F0502020204030203" pitchFamily="34" charset="0"/>
                </a:endParaRPr>
              </a:p>
            </xdr:txBody>
          </xdr:sp>
        </xdr:grpSp>
        <xdr:pic>
          <xdr:nvPicPr>
            <xdr:cNvPr id="225" name="Picture 224">
              <a:extLst>
                <a:ext uri="{FF2B5EF4-FFF2-40B4-BE49-F238E27FC236}">
                  <a16:creationId xmlns:a16="http://schemas.microsoft.com/office/drawing/2014/main" id="{74410E1E-EF71-6609-58BE-F4EA976B6125}"/>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 uri="{837473B0-CC2E-450A-ABE3-18F120FF3D39}">
                  <a1611:picAttrSrcUrl xmlns:a1611="http://schemas.microsoft.com/office/drawing/2016/11/main" r:id="rId27"/>
                </a:ext>
              </a:extLst>
            </a:blip>
            <a:stretch>
              <a:fillRect/>
            </a:stretch>
          </xdr:blipFill>
          <xdr:spPr>
            <a:xfrm>
              <a:off x="1039090" y="8197989"/>
              <a:ext cx="969818" cy="963330"/>
            </a:xfrm>
            <a:prstGeom prst="ellipse">
              <a:avLst/>
            </a:prstGeom>
          </xdr:spPr>
        </xdr:pic>
        <xdr:pic>
          <xdr:nvPicPr>
            <xdr:cNvPr id="229" name="Picture 228">
              <a:extLst>
                <a:ext uri="{FF2B5EF4-FFF2-40B4-BE49-F238E27FC236}">
                  <a16:creationId xmlns:a16="http://schemas.microsoft.com/office/drawing/2014/main" id="{50F56FD1-73EE-DCD6-894E-E8E3942E4271}"/>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 uri="{837473B0-CC2E-450A-ABE3-18F120FF3D39}">
                  <a1611:picAttrSrcUrl xmlns:a1611="http://schemas.microsoft.com/office/drawing/2016/11/main" r:id="rId29"/>
                </a:ext>
              </a:extLst>
            </a:blip>
            <a:stretch>
              <a:fillRect/>
            </a:stretch>
          </xdr:blipFill>
          <xdr:spPr>
            <a:xfrm>
              <a:off x="796638" y="9819409"/>
              <a:ext cx="1143001" cy="939355"/>
            </a:xfrm>
            <a:prstGeom prst="ellipse">
              <a:avLst/>
            </a:prstGeom>
          </xdr:spPr>
        </xdr:pic>
      </xdr:grpSp>
      <xdr:grpSp>
        <xdr:nvGrpSpPr>
          <xdr:cNvPr id="238" name="Group 237">
            <a:extLst>
              <a:ext uri="{FF2B5EF4-FFF2-40B4-BE49-F238E27FC236}">
                <a16:creationId xmlns:a16="http://schemas.microsoft.com/office/drawing/2014/main" id="{41CAE341-D6F1-BADE-9389-8F2E96D89E65}"/>
              </a:ext>
            </a:extLst>
          </xdr:cNvPr>
          <xdr:cNvGrpSpPr/>
        </xdr:nvGrpSpPr>
        <xdr:grpSpPr>
          <a:xfrm>
            <a:off x="4485408" y="7620002"/>
            <a:ext cx="5801591" cy="3861953"/>
            <a:chOff x="4606636" y="8382001"/>
            <a:chExt cx="5801591" cy="3411682"/>
          </a:xfrm>
        </xdr:grpSpPr>
        <xdr:pic>
          <xdr:nvPicPr>
            <xdr:cNvPr id="234" name="Picture 233">
              <a:extLst>
                <a:ext uri="{FF2B5EF4-FFF2-40B4-BE49-F238E27FC236}">
                  <a16:creationId xmlns:a16="http://schemas.microsoft.com/office/drawing/2014/main" id="{935B2325-E156-B11C-A405-1BCC5FA30D23}"/>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606636" y="8382001"/>
              <a:ext cx="5801591" cy="3411682"/>
            </a:xfrm>
            <a:prstGeom prst="roundRect">
              <a:avLst>
                <a:gd name="adj" fmla="val 22447"/>
              </a:avLst>
            </a:prstGeom>
          </xdr:spPr>
        </xdr:pic>
        <xdr:sp macro="" textlink="">
          <xdr:nvSpPr>
            <xdr:cNvPr id="237" name="TextBox 236">
              <a:extLst>
                <a:ext uri="{FF2B5EF4-FFF2-40B4-BE49-F238E27FC236}">
                  <a16:creationId xmlns:a16="http://schemas.microsoft.com/office/drawing/2014/main" id="{4D0C97FC-02E5-4C2A-9150-D6F2C541BF11}"/>
                </a:ext>
              </a:extLst>
            </xdr:cNvPr>
            <xdr:cNvSpPr txBox="1"/>
          </xdr:nvSpPr>
          <xdr:spPr>
            <a:xfrm>
              <a:off x="5316682" y="8389793"/>
              <a:ext cx="4693228" cy="5637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3200" b="1">
                  <a:solidFill>
                    <a:schemeClr val="bg1"/>
                  </a:solidFill>
                </a:rPr>
                <a:t>Great job on this data</a:t>
              </a:r>
              <a:r>
                <a:rPr lang="ar-EG" sz="3200" b="1">
                  <a:solidFill>
                    <a:schemeClr val="bg1"/>
                  </a:solidFill>
                </a:rPr>
                <a:t>.......</a:t>
              </a:r>
              <a:endParaRPr lang="en-US" sz="3200" b="1">
                <a:solidFill>
                  <a:schemeClr val="bg1"/>
                </a:solidFill>
                <a:latin typeface="Lato" panose="020F0502020204030203" pitchFamily="34" charset="0"/>
                <a:ea typeface="Lato" panose="020F0502020204030203" pitchFamily="34" charset="0"/>
                <a:cs typeface="Lato" panose="020F0502020204030203" pitchFamily="34" charset="0"/>
              </a:endParaRPr>
            </a:p>
          </xdr:txBody>
        </xdr:sp>
      </xdr:grpSp>
      <xdr:grpSp>
        <xdr:nvGrpSpPr>
          <xdr:cNvPr id="287" name="Group 286">
            <a:hlinkClick xmlns:r="http://schemas.openxmlformats.org/officeDocument/2006/relationships" r:id="rId31"/>
            <a:extLst>
              <a:ext uri="{FF2B5EF4-FFF2-40B4-BE49-F238E27FC236}">
                <a16:creationId xmlns:a16="http://schemas.microsoft.com/office/drawing/2014/main" id="{7F9E1D3A-A3B5-78B7-A52A-CDD90825CD26}"/>
              </a:ext>
            </a:extLst>
          </xdr:cNvPr>
          <xdr:cNvGrpSpPr/>
        </xdr:nvGrpSpPr>
        <xdr:grpSpPr>
          <a:xfrm>
            <a:off x="10737273" y="6961909"/>
            <a:ext cx="4658594" cy="4416138"/>
            <a:chOff x="10737273" y="6961909"/>
            <a:chExt cx="4658594" cy="4416138"/>
          </a:xfrm>
        </xdr:grpSpPr>
        <xdr:grpSp>
          <xdr:nvGrpSpPr>
            <xdr:cNvPr id="265" name="Group 264">
              <a:extLst>
                <a:ext uri="{FF2B5EF4-FFF2-40B4-BE49-F238E27FC236}">
                  <a16:creationId xmlns:a16="http://schemas.microsoft.com/office/drawing/2014/main" id="{65CF89DB-A0BF-802E-FEE1-57F80634290D}"/>
                </a:ext>
              </a:extLst>
            </xdr:cNvPr>
            <xdr:cNvGrpSpPr/>
          </xdr:nvGrpSpPr>
          <xdr:grpSpPr>
            <a:xfrm>
              <a:off x="10737273" y="6961909"/>
              <a:ext cx="4658594" cy="4416138"/>
              <a:chOff x="10823864" y="7550727"/>
              <a:chExt cx="4658594" cy="4416138"/>
            </a:xfrm>
          </xdr:grpSpPr>
          <xdr:sp macro="" textlink="">
            <xdr:nvSpPr>
              <xdr:cNvPr id="235" name="Rectangle: Rounded Corners 234">
                <a:extLst>
                  <a:ext uri="{FF2B5EF4-FFF2-40B4-BE49-F238E27FC236}">
                    <a16:creationId xmlns:a16="http://schemas.microsoft.com/office/drawing/2014/main" id="{8B60AF81-3A45-8818-C078-958CAB2E3430}"/>
                  </a:ext>
                </a:extLst>
              </xdr:cNvPr>
              <xdr:cNvSpPr/>
            </xdr:nvSpPr>
            <xdr:spPr>
              <a:xfrm>
                <a:off x="10823864" y="7550727"/>
                <a:ext cx="4429989" cy="4416138"/>
              </a:xfrm>
              <a:prstGeom prst="roundRect">
                <a:avLst>
                  <a:gd name="adj" fmla="val 13399"/>
                </a:avLst>
              </a:prstGeom>
              <a:solidFill>
                <a:schemeClr val="bg1"/>
              </a:solidFill>
              <a:ln w="28575">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241" name="TextBox 240">
                <a:extLst>
                  <a:ext uri="{FF2B5EF4-FFF2-40B4-BE49-F238E27FC236}">
                    <a16:creationId xmlns:a16="http://schemas.microsoft.com/office/drawing/2014/main" id="{8BBCDCA7-9F1C-F376-783F-C5AECC3091B6}"/>
                  </a:ext>
                </a:extLst>
              </xdr:cNvPr>
              <xdr:cNvSpPr txBox="1"/>
            </xdr:nvSpPr>
            <xdr:spPr>
              <a:xfrm>
                <a:off x="11182544" y="7602682"/>
                <a:ext cx="2100501" cy="5326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1">
                    <a:solidFill>
                      <a:schemeClr val="tx1"/>
                    </a:solidFill>
                    <a:latin typeface="Lato" panose="020F0502020204030203" pitchFamily="34" charset="0"/>
                    <a:ea typeface="Lato" panose="020F0502020204030203" pitchFamily="34" charset="0"/>
                    <a:cs typeface="Lato" panose="020F0502020204030203" pitchFamily="34" charset="0"/>
                  </a:rPr>
                  <a:t>Income</a:t>
                </a:r>
                <a:r>
                  <a:rPr lang="en-US" sz="2000" b="1" baseline="0">
                    <a:solidFill>
                      <a:schemeClr val="tx1"/>
                    </a:solidFill>
                    <a:latin typeface="Lato" panose="020F0502020204030203" pitchFamily="34" charset="0"/>
                    <a:ea typeface="Lato" panose="020F0502020204030203" pitchFamily="34" charset="0"/>
                    <a:cs typeface="Lato" panose="020F0502020204030203" pitchFamily="34" charset="0"/>
                  </a:rPr>
                  <a:t> Source</a:t>
                </a:r>
                <a:endParaRPr lang="en-US" sz="20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pSp>
            <xdr:nvGrpSpPr>
              <xdr:cNvPr id="262" name="Group 261">
                <a:extLst>
                  <a:ext uri="{FF2B5EF4-FFF2-40B4-BE49-F238E27FC236}">
                    <a16:creationId xmlns:a16="http://schemas.microsoft.com/office/drawing/2014/main" id="{FB9F82A4-F6D5-AFC2-F55F-10D061A86311}"/>
                  </a:ext>
                </a:extLst>
              </xdr:cNvPr>
              <xdr:cNvGrpSpPr/>
            </xdr:nvGrpSpPr>
            <xdr:grpSpPr>
              <a:xfrm>
                <a:off x="11018447" y="10183095"/>
                <a:ext cx="4464011" cy="1648491"/>
                <a:chOff x="11053084" y="9824984"/>
                <a:chExt cx="4464011" cy="1890946"/>
              </a:xfrm>
            </xdr:grpSpPr>
            <xdr:grpSp>
              <xdr:nvGrpSpPr>
                <xdr:cNvPr id="258" name="Group 257">
                  <a:extLst>
                    <a:ext uri="{FF2B5EF4-FFF2-40B4-BE49-F238E27FC236}">
                      <a16:creationId xmlns:a16="http://schemas.microsoft.com/office/drawing/2014/main" id="{377D1F1F-E4B4-A820-0624-13FCF4E32207}"/>
                    </a:ext>
                  </a:extLst>
                </xdr:cNvPr>
                <xdr:cNvGrpSpPr/>
              </xdr:nvGrpSpPr>
              <xdr:grpSpPr>
                <a:xfrm>
                  <a:off x="11147908" y="9824984"/>
                  <a:ext cx="2135141" cy="924219"/>
                  <a:chOff x="10974726" y="9201529"/>
                  <a:chExt cx="2135141" cy="924219"/>
                </a:xfrm>
              </xdr:grpSpPr>
              <xdr:sp macro="" textlink="#REF!">
                <xdr:nvSpPr>
                  <xdr:cNvPr id="243" name="TextBox 242">
                    <a:extLst>
                      <a:ext uri="{FF2B5EF4-FFF2-40B4-BE49-F238E27FC236}">
                        <a16:creationId xmlns:a16="http://schemas.microsoft.com/office/drawing/2014/main" id="{FDFFCCCE-F683-DCE2-BDDB-1BA6B69D069B}"/>
                      </a:ext>
                    </a:extLst>
                  </xdr:cNvPr>
                  <xdr:cNvSpPr txBox="1"/>
                </xdr:nvSpPr>
                <xdr:spPr>
                  <a:xfrm>
                    <a:off x="11044000" y="9201529"/>
                    <a:ext cx="1797008" cy="4816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107A7B36-55BF-4298-B604-19527E20F59F}" type="TxLink">
                      <a:rPr lang="en-US" sz="1600" b="1" i="0" u="none" strike="noStrike">
                        <a:solidFill>
                          <a:schemeClr val="bg1">
                            <a:lumMod val="50000"/>
                          </a:schemeClr>
                        </a:solidFill>
                        <a:latin typeface="Arial"/>
                        <a:ea typeface="Lato" panose="020F0502020204030203" pitchFamily="34" charset="0"/>
                        <a:cs typeface="Arial"/>
                      </a:rPr>
                      <a:pPr algn="l"/>
                      <a:t>Salary</a:t>
                    </a:fld>
                    <a:endParaRPr lang="en-US" sz="3200" b="1">
                      <a:solidFill>
                        <a:schemeClr val="bg1">
                          <a:lumMod val="50000"/>
                        </a:schemeClr>
                      </a:solidFill>
                      <a:latin typeface="Lato" panose="020F0502020204030203" pitchFamily="34" charset="0"/>
                      <a:ea typeface="Lato" panose="020F0502020204030203" pitchFamily="34" charset="0"/>
                      <a:cs typeface="Lato" panose="020F0502020204030203" pitchFamily="34" charset="0"/>
                    </a:endParaRPr>
                  </a:p>
                </xdr:txBody>
              </xdr:sp>
              <xdr:sp macro="" textlink="'Pivot Table'!N7">
                <xdr:nvSpPr>
                  <xdr:cNvPr id="244" name="TextBox 243">
                    <a:extLst>
                      <a:ext uri="{FF2B5EF4-FFF2-40B4-BE49-F238E27FC236}">
                        <a16:creationId xmlns:a16="http://schemas.microsoft.com/office/drawing/2014/main" id="{454F6C50-1300-B691-384D-49191554A157}"/>
                      </a:ext>
                    </a:extLst>
                  </xdr:cNvPr>
                  <xdr:cNvSpPr txBox="1"/>
                </xdr:nvSpPr>
                <xdr:spPr>
                  <a:xfrm>
                    <a:off x="10974726" y="9644068"/>
                    <a:ext cx="2135141" cy="481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A5426652-ED25-47EB-9F58-1853BDDD6A6C}" type="TxLink">
                      <a:rPr lang="en-US" sz="2400" b="1" i="0" u="none" strike="noStrike">
                        <a:solidFill>
                          <a:schemeClr val="tx1"/>
                        </a:solidFill>
                        <a:latin typeface="Arial"/>
                        <a:ea typeface="Lato" panose="020F0502020204030203" pitchFamily="34" charset="0"/>
                        <a:cs typeface="Arial"/>
                      </a:rPr>
                      <a:pPr algn="l"/>
                      <a:t>$60,000</a:t>
                    </a:fld>
                    <a:endParaRPr lang="en-US" sz="54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pSp>
            <xdr:grpSp>
              <xdr:nvGrpSpPr>
                <xdr:cNvPr id="260" name="Group 259">
                  <a:extLst>
                    <a:ext uri="{FF2B5EF4-FFF2-40B4-BE49-F238E27FC236}">
                      <a16:creationId xmlns:a16="http://schemas.microsoft.com/office/drawing/2014/main" id="{31EAE423-3598-7756-87E2-7BB2036726AB}"/>
                    </a:ext>
                  </a:extLst>
                </xdr:cNvPr>
                <xdr:cNvGrpSpPr/>
              </xdr:nvGrpSpPr>
              <xdr:grpSpPr>
                <a:xfrm>
                  <a:off x="13381954" y="10821100"/>
                  <a:ext cx="2135141" cy="894830"/>
                  <a:chOff x="13139499" y="10422782"/>
                  <a:chExt cx="2135141" cy="894830"/>
                </a:xfrm>
              </xdr:grpSpPr>
              <xdr:sp macro="" textlink="#REF!">
                <xdr:nvSpPr>
                  <xdr:cNvPr id="245" name="TextBox 244">
                    <a:extLst>
                      <a:ext uri="{FF2B5EF4-FFF2-40B4-BE49-F238E27FC236}">
                        <a16:creationId xmlns:a16="http://schemas.microsoft.com/office/drawing/2014/main" id="{95856761-F5D4-2CA5-BF47-2C7DB5C63EBF}"/>
                      </a:ext>
                    </a:extLst>
                  </xdr:cNvPr>
                  <xdr:cNvSpPr txBox="1"/>
                </xdr:nvSpPr>
                <xdr:spPr>
                  <a:xfrm>
                    <a:off x="13156818" y="10422782"/>
                    <a:ext cx="1797008" cy="4721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898CAF22-2952-49F9-95FC-9F494381628A}" type="TxLink">
                      <a:rPr lang="en-US" sz="1600" b="1" i="0" u="none" strike="noStrike">
                        <a:solidFill>
                          <a:schemeClr val="bg1">
                            <a:lumMod val="50000"/>
                          </a:schemeClr>
                        </a:solidFill>
                        <a:latin typeface="Arial"/>
                        <a:ea typeface="Lato" panose="020F0502020204030203" pitchFamily="34" charset="0"/>
                        <a:cs typeface="Arial"/>
                      </a:rPr>
                      <a:pPr algn="l"/>
                      <a:t>My Shop</a:t>
                    </a:fld>
                    <a:endParaRPr lang="en-US" sz="4000" b="1">
                      <a:solidFill>
                        <a:schemeClr val="bg1">
                          <a:lumMod val="50000"/>
                        </a:schemeClr>
                      </a:solidFill>
                      <a:latin typeface="Lato" panose="020F0502020204030203" pitchFamily="34" charset="0"/>
                      <a:ea typeface="Lato" panose="020F0502020204030203" pitchFamily="34" charset="0"/>
                      <a:cs typeface="Lato" panose="020F0502020204030203" pitchFamily="34" charset="0"/>
                    </a:endParaRPr>
                  </a:p>
                </xdr:txBody>
              </xdr:sp>
              <xdr:sp macro="" textlink="'Pivot Table'!N6">
                <xdr:nvSpPr>
                  <xdr:cNvPr id="246" name="TextBox 245">
                    <a:extLst>
                      <a:ext uri="{FF2B5EF4-FFF2-40B4-BE49-F238E27FC236}">
                        <a16:creationId xmlns:a16="http://schemas.microsoft.com/office/drawing/2014/main" id="{9038916E-360F-B7DA-7430-988276DCA679}"/>
                      </a:ext>
                    </a:extLst>
                  </xdr:cNvPr>
                  <xdr:cNvSpPr txBox="1"/>
                </xdr:nvSpPr>
                <xdr:spPr>
                  <a:xfrm>
                    <a:off x="13139499" y="10835933"/>
                    <a:ext cx="2135141" cy="4816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BFADCB9F-15CA-4B9E-8AB4-A95719513A42}" type="TxLink">
                      <a:rPr lang="en-US" sz="2400" b="1" i="0" u="none" strike="noStrike">
                        <a:solidFill>
                          <a:schemeClr val="tx1"/>
                        </a:solidFill>
                        <a:latin typeface="Arial"/>
                        <a:ea typeface="Lato" panose="020F0502020204030203" pitchFamily="34" charset="0"/>
                        <a:cs typeface="Arial"/>
                      </a:rPr>
                      <a:pPr algn="l"/>
                      <a:t>$1,565</a:t>
                    </a:fld>
                    <a:endParaRPr lang="en-US" sz="66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pSp>
            <xdr:grpSp>
              <xdr:nvGrpSpPr>
                <xdr:cNvPr id="259" name="Group 258">
                  <a:extLst>
                    <a:ext uri="{FF2B5EF4-FFF2-40B4-BE49-F238E27FC236}">
                      <a16:creationId xmlns:a16="http://schemas.microsoft.com/office/drawing/2014/main" id="{2B4A5EA9-51BF-7DE9-1D48-C55EF703A2D7}"/>
                    </a:ext>
                  </a:extLst>
                </xdr:cNvPr>
                <xdr:cNvGrpSpPr/>
              </xdr:nvGrpSpPr>
              <xdr:grpSpPr>
                <a:xfrm>
                  <a:off x="13235175" y="9873403"/>
                  <a:ext cx="1797008" cy="884775"/>
                  <a:chOff x="13235175" y="9199843"/>
                  <a:chExt cx="1797008" cy="934876"/>
                </a:xfrm>
              </xdr:grpSpPr>
              <xdr:sp macro="" textlink="#REF!">
                <xdr:nvSpPr>
                  <xdr:cNvPr id="247" name="TextBox 246">
                    <a:extLst>
                      <a:ext uri="{FF2B5EF4-FFF2-40B4-BE49-F238E27FC236}">
                        <a16:creationId xmlns:a16="http://schemas.microsoft.com/office/drawing/2014/main" id="{366FB91C-AC36-1960-419C-D92B3F8FFEDB}"/>
                      </a:ext>
                    </a:extLst>
                  </xdr:cNvPr>
                  <xdr:cNvSpPr txBox="1"/>
                </xdr:nvSpPr>
                <xdr:spPr>
                  <a:xfrm>
                    <a:off x="13235175" y="9199843"/>
                    <a:ext cx="1797008" cy="4816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EB197851-4E08-42AF-8ABA-49DC9045E090}" type="TxLink">
                      <a:rPr lang="en-US" sz="1600" b="1" i="0" u="none" strike="noStrike">
                        <a:solidFill>
                          <a:schemeClr val="bg1">
                            <a:lumMod val="50000"/>
                          </a:schemeClr>
                        </a:solidFill>
                        <a:latin typeface="Arial"/>
                        <a:ea typeface="Lato" panose="020F0502020204030203" pitchFamily="34" charset="0"/>
                        <a:cs typeface="Arial"/>
                      </a:rPr>
                      <a:pPr algn="l"/>
                      <a:t>E-commerce</a:t>
                    </a:fld>
                    <a:endParaRPr lang="en-US" sz="4000" b="1">
                      <a:solidFill>
                        <a:schemeClr val="bg1">
                          <a:lumMod val="50000"/>
                        </a:schemeClr>
                      </a:solidFill>
                      <a:latin typeface="Lato" panose="020F0502020204030203" pitchFamily="34" charset="0"/>
                      <a:ea typeface="Lato" panose="020F0502020204030203" pitchFamily="34" charset="0"/>
                      <a:cs typeface="Lato" panose="020F0502020204030203" pitchFamily="34" charset="0"/>
                    </a:endParaRPr>
                  </a:p>
                </xdr:txBody>
              </xdr:sp>
              <xdr:sp macro="" textlink="'Pivot Table'!N4">
                <xdr:nvSpPr>
                  <xdr:cNvPr id="248" name="TextBox 247">
                    <a:extLst>
                      <a:ext uri="{FF2B5EF4-FFF2-40B4-BE49-F238E27FC236}">
                        <a16:creationId xmlns:a16="http://schemas.microsoft.com/office/drawing/2014/main" id="{C198E14A-E6E0-093E-EC0B-FEFCD6DF3010}"/>
                      </a:ext>
                    </a:extLst>
                  </xdr:cNvPr>
                  <xdr:cNvSpPr txBox="1"/>
                </xdr:nvSpPr>
                <xdr:spPr>
                  <a:xfrm>
                    <a:off x="13425674" y="9653039"/>
                    <a:ext cx="1173553" cy="481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F9608E4D-9845-4847-8FEB-0C0434B1C205}" type="TxLink">
                      <a:rPr lang="en-US" sz="2400" b="1" i="0" u="none" strike="noStrike">
                        <a:solidFill>
                          <a:schemeClr val="tx1"/>
                        </a:solidFill>
                        <a:latin typeface="Arial"/>
                        <a:ea typeface="Lato" panose="020F0502020204030203" pitchFamily="34" charset="0"/>
                        <a:cs typeface="Arial"/>
                      </a:rPr>
                      <a:pPr algn="l"/>
                      <a:t>$665</a:t>
                    </a:fld>
                    <a:endParaRPr lang="en-US" sz="80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pSp>
            <xdr:grpSp>
              <xdr:nvGrpSpPr>
                <xdr:cNvPr id="261" name="Group 260">
                  <a:extLst>
                    <a:ext uri="{FF2B5EF4-FFF2-40B4-BE49-F238E27FC236}">
                      <a16:creationId xmlns:a16="http://schemas.microsoft.com/office/drawing/2014/main" id="{A563B5C0-D518-B8F0-18DF-018F471D0309}"/>
                    </a:ext>
                  </a:extLst>
                </xdr:cNvPr>
                <xdr:cNvGrpSpPr/>
              </xdr:nvGrpSpPr>
              <xdr:grpSpPr>
                <a:xfrm>
                  <a:off x="11053084" y="10803925"/>
                  <a:ext cx="1797008" cy="908262"/>
                  <a:chOff x="11070402" y="10336334"/>
                  <a:chExt cx="1797008" cy="908262"/>
                </a:xfrm>
              </xdr:grpSpPr>
              <xdr:sp macro="" textlink="#REF!">
                <xdr:nvSpPr>
                  <xdr:cNvPr id="249" name="TextBox 248">
                    <a:extLst>
                      <a:ext uri="{FF2B5EF4-FFF2-40B4-BE49-F238E27FC236}">
                        <a16:creationId xmlns:a16="http://schemas.microsoft.com/office/drawing/2014/main" id="{EEC6C42B-E5CB-3D46-77CA-ED0583BCC79E}"/>
                      </a:ext>
                    </a:extLst>
                  </xdr:cNvPr>
                  <xdr:cNvSpPr txBox="1"/>
                </xdr:nvSpPr>
                <xdr:spPr>
                  <a:xfrm>
                    <a:off x="11070402" y="10336334"/>
                    <a:ext cx="1797008" cy="481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4ED7CD15-72DA-4230-8A1D-F4E4D0B3DB11}" type="TxLink">
                      <a:rPr lang="en-US" sz="1600" b="1" i="0" u="none" strike="noStrike">
                        <a:solidFill>
                          <a:schemeClr val="bg1">
                            <a:lumMod val="50000"/>
                          </a:schemeClr>
                        </a:solidFill>
                        <a:latin typeface="Arial"/>
                        <a:ea typeface="Lato" panose="020F0502020204030203" pitchFamily="34" charset="0"/>
                        <a:cs typeface="Arial"/>
                      </a:rPr>
                      <a:pPr algn="l"/>
                      <a:t>Google Adsecne</a:t>
                    </a:fld>
                    <a:endParaRPr lang="en-US" sz="4000" b="1">
                      <a:solidFill>
                        <a:schemeClr val="bg1">
                          <a:lumMod val="50000"/>
                        </a:schemeClr>
                      </a:solidFill>
                      <a:latin typeface="Lato" panose="020F0502020204030203" pitchFamily="34" charset="0"/>
                      <a:ea typeface="Lato" panose="020F0502020204030203" pitchFamily="34" charset="0"/>
                      <a:cs typeface="Lato" panose="020F0502020204030203" pitchFamily="34" charset="0"/>
                    </a:endParaRPr>
                  </a:p>
                </xdr:txBody>
              </xdr:sp>
              <xdr:sp macro="" textlink="'Pivot Table'!N5">
                <xdr:nvSpPr>
                  <xdr:cNvPr id="250" name="TextBox 249">
                    <a:extLst>
                      <a:ext uri="{FF2B5EF4-FFF2-40B4-BE49-F238E27FC236}">
                        <a16:creationId xmlns:a16="http://schemas.microsoft.com/office/drawing/2014/main" id="{CC30E517-FC2F-2555-C3B0-1D557F16B5A2}"/>
                      </a:ext>
                    </a:extLst>
                  </xdr:cNvPr>
                  <xdr:cNvSpPr txBox="1"/>
                </xdr:nvSpPr>
                <xdr:spPr>
                  <a:xfrm>
                    <a:off x="11416765" y="10762917"/>
                    <a:ext cx="1156235" cy="4816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81924DFB-FD33-44D9-BF4A-28CDFDDC9FFF}" type="TxLink">
                      <a:rPr lang="en-US" sz="2400" b="1" i="0" u="none" strike="noStrike">
                        <a:solidFill>
                          <a:schemeClr val="tx1"/>
                        </a:solidFill>
                        <a:latin typeface="Arial"/>
                        <a:ea typeface="Lato" panose="020F0502020204030203" pitchFamily="34" charset="0"/>
                        <a:cs typeface="Arial"/>
                      </a:rPr>
                      <a:pPr algn="l"/>
                      <a:t>$120</a:t>
                    </a:fld>
                    <a:endParaRPr lang="en-US" sz="8000" b="1">
                      <a:solidFill>
                        <a:schemeClr val="tx1"/>
                      </a:solidFill>
                      <a:latin typeface="Lato" panose="020F0502020204030203" pitchFamily="34" charset="0"/>
                      <a:ea typeface="Lato" panose="020F0502020204030203" pitchFamily="34" charset="0"/>
                      <a:cs typeface="Lato" panose="020F0502020204030203" pitchFamily="34" charset="0"/>
                    </a:endParaRPr>
                  </a:p>
                </xdr:txBody>
              </xdr:sp>
            </xdr:grpSp>
          </xdr:grpSp>
        </xdr:grpSp>
        <xdr:graphicFrame macro="">
          <xdr:nvGraphicFramePr>
            <xdr:cNvPr id="266" name="Chart 265">
              <a:extLst>
                <a:ext uri="{FF2B5EF4-FFF2-40B4-BE49-F238E27FC236}">
                  <a16:creationId xmlns:a16="http://schemas.microsoft.com/office/drawing/2014/main" id="{2E5595DB-6A3B-43A1-A2DA-0FAD15507A27}"/>
                </a:ext>
              </a:extLst>
            </xdr:cNvPr>
            <xdr:cNvGraphicFramePr>
              <a:graphicFrameLocks/>
            </xdr:cNvGraphicFramePr>
          </xdr:nvGraphicFramePr>
          <xdr:xfrm>
            <a:off x="11031683" y="7533410"/>
            <a:ext cx="3879272" cy="2219325"/>
          </xdr:xfrm>
          <a:graphic>
            <a:graphicData uri="http://schemas.openxmlformats.org/drawingml/2006/chart">
              <c:chart xmlns:c="http://schemas.openxmlformats.org/drawingml/2006/chart" xmlns:r="http://schemas.openxmlformats.org/officeDocument/2006/relationships" r:id="rId32"/>
            </a:graphicData>
          </a:graphic>
        </xdr:graphicFrame>
      </xdr:grpSp>
      <xdr:pic>
        <xdr:nvPicPr>
          <xdr:cNvPr id="279" name="Picture 278">
            <a:hlinkClick xmlns:r="http://schemas.openxmlformats.org/officeDocument/2006/relationships" r:id="rId33"/>
            <a:extLst>
              <a:ext uri="{FF2B5EF4-FFF2-40B4-BE49-F238E27FC236}">
                <a16:creationId xmlns:a16="http://schemas.microsoft.com/office/drawing/2014/main" id="{0513FEDA-EBEC-2EC9-5EBE-AF793F1CEA4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15742227" y="7100453"/>
            <a:ext cx="8052955" cy="4381502"/>
          </a:xfrm>
          <a:prstGeom prst="roundRect">
            <a:avLst>
              <a:gd name="adj" fmla="val 33412"/>
            </a:avLst>
          </a:prstGeom>
        </xdr:spPr>
      </xdr:pic>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166.280507754629" createdVersion="8" refreshedVersion="8" minRefreshableVersion="3" recordCount="300" xr:uid="{4BAB18BD-F9F6-417A-88D9-A3FBC6720818}">
  <cacheSource type="worksheet">
    <worksheetSource name="Table14"/>
  </cacheSource>
  <cacheFields count="7">
    <cacheField name="Month" numFmtId="0">
      <sharedItems count="12">
        <s v="Jan"/>
        <s v="Feb"/>
        <s v="Mar"/>
        <s v="Apr"/>
        <s v="May"/>
        <s v="Jun"/>
        <s v="Jul"/>
        <s v="Sep"/>
        <s v="Oct"/>
        <s v="Nov"/>
        <s v="Aug"/>
        <s v="Dec"/>
      </sharedItems>
    </cacheField>
    <cacheField name="Main Type" numFmtId="0">
      <sharedItems count="2">
        <s v="Expenses"/>
        <s v="Income"/>
      </sharedItems>
    </cacheField>
    <cacheField name="Category" numFmtId="0">
      <sharedItems/>
    </cacheField>
    <cacheField name="Sub-category" numFmtId="0">
      <sharedItems/>
    </cacheField>
    <cacheField name="Amount" numFmtId="164">
      <sharedItems containsSemiMixedTypes="0" containsString="0" containsNumber="1" containsInteger="1" minValue="16" maxValue="63000"/>
    </cacheField>
    <cacheField name="Bill Due Date" numFmtId="165">
      <sharedItems containsNonDate="0" containsDate="1" containsString="0" containsBlank="1" minDate="2023-01-02T00:00:00" maxDate="2023-12-10T00:00:00"/>
    </cacheField>
    <cacheField name="Status" numFmtId="0">
      <sharedItems containsBlank="1"/>
    </cacheField>
  </cacheFields>
  <extLst>
    <ext xmlns:x14="http://schemas.microsoft.com/office/spreadsheetml/2009/9/main" uri="{725AE2AE-9491-48be-B2B4-4EB974FC3084}">
      <x14:pivotCacheDefinition pivotCacheId="666180719"/>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169.395268981483" createdVersion="8" refreshedVersion="8" minRefreshableVersion="3" recordCount="301" xr:uid="{81D52759-6A54-4586-8F6A-8AF2CAE27D7F}">
  <cacheSource type="worksheet">
    <worksheetSource name="Table142"/>
  </cacheSource>
  <cacheFields count="7">
    <cacheField name="Month" numFmtId="0">
      <sharedItems containsBlank="1" count="13">
        <s v="Jan"/>
        <s v="Feb"/>
        <s v="Mar"/>
        <s v="Apr"/>
        <s v="May"/>
        <s v="Jun"/>
        <s v="Jul"/>
        <s v="Sep"/>
        <s v="Oct"/>
        <s v="Nov"/>
        <s v="Aug"/>
        <s v="Dec"/>
        <m/>
      </sharedItems>
    </cacheField>
    <cacheField name="Main Type" numFmtId="0">
      <sharedItems containsBlank="1" count="3">
        <s v="Expenses"/>
        <s v="Income"/>
        <m/>
      </sharedItems>
    </cacheField>
    <cacheField name="Category" numFmtId="0">
      <sharedItems containsBlank="1" count="6">
        <s v="Housing"/>
        <s v="Personal"/>
        <s v="Transportation"/>
        <s v="Main Income"/>
        <s v="Side Income"/>
        <m/>
      </sharedItems>
    </cacheField>
    <cacheField name="Sub-category" numFmtId="0">
      <sharedItems containsBlank="1" count="24">
        <s v="Cleaning"/>
        <s v="Electric"/>
        <s v="Insurance"/>
        <s v="Internet"/>
        <s v="Water"/>
        <s v="Parking Fee"/>
        <s v="Rent"/>
        <s v="TV Subscription"/>
        <s v="Other"/>
        <s v="School loans"/>
        <s v="Shopping"/>
        <s v="Outing"/>
        <s v="Gas"/>
        <s v="vehicle insurance"/>
        <s v="Maintenance"/>
        <s v="Parking"/>
        <s v="Installment"/>
        <s v="Registration"/>
        <s v="Toll"/>
        <s v="Salary"/>
        <s v="My Shop"/>
        <s v="E-commerce"/>
        <s v="Google Adsecne"/>
        <m/>
      </sharedItems>
    </cacheField>
    <cacheField name="Amount" numFmtId="164">
      <sharedItems containsString="0" containsBlank="1" containsNumber="1" containsInteger="1" minValue="16" maxValue="63000"/>
    </cacheField>
    <cacheField name="Bill Due Date" numFmtId="0">
      <sharedItems containsNonDate="0" containsDate="1" containsString="0" containsBlank="1" minDate="2023-01-02T00:00:00" maxDate="2023-12-10T00:00:00"/>
    </cacheField>
    <cacheField name="Status" numFmtId="0">
      <sharedItems containsBlank="1" count="3">
        <s v=" Paid "/>
        <s v=" Late "/>
        <m/>
      </sharedItems>
    </cacheField>
  </cacheFields>
  <extLst>
    <ext xmlns:x14="http://schemas.microsoft.com/office/spreadsheetml/2009/9/main" uri="{725AE2AE-9491-48be-B2B4-4EB974FC3084}">
      <x14:pivotCacheDefinition pivotCacheId="26700176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0">
  <r>
    <x v="0"/>
    <x v="0"/>
    <s v="Housing"/>
    <s v="Cleaning"/>
    <n v="400"/>
    <d v="2023-01-07T00:00:00"/>
    <s v=" Paid "/>
  </r>
  <r>
    <x v="0"/>
    <x v="0"/>
    <s v="Housing"/>
    <s v="Electric"/>
    <n v="280"/>
    <d v="2023-01-02T00:00:00"/>
    <s v=" Late "/>
  </r>
  <r>
    <x v="0"/>
    <x v="0"/>
    <s v="Housing"/>
    <s v="Insurance"/>
    <n v="77"/>
    <d v="2023-01-02T00:00:00"/>
    <s v=" Paid "/>
  </r>
  <r>
    <x v="0"/>
    <x v="0"/>
    <s v="Housing"/>
    <s v="Internet"/>
    <n v="350"/>
    <d v="2023-01-03T00:00:00"/>
    <s v=" Paid "/>
  </r>
  <r>
    <x v="0"/>
    <x v="0"/>
    <s v="Housing"/>
    <s v="Water"/>
    <n v="100"/>
    <d v="2023-01-04T00:00:00"/>
    <s v=" Paid "/>
  </r>
  <r>
    <x v="0"/>
    <x v="0"/>
    <s v="Housing"/>
    <s v="Parking Fee"/>
    <n v="245"/>
    <d v="2023-01-05T00:00:00"/>
    <s v=" Paid "/>
  </r>
  <r>
    <x v="0"/>
    <x v="0"/>
    <s v="Housing"/>
    <s v="Rent"/>
    <n v="1500"/>
    <d v="2023-01-06T00:00:00"/>
    <s v=" Paid "/>
  </r>
  <r>
    <x v="0"/>
    <x v="0"/>
    <s v="Housing"/>
    <s v="TV Subscription"/>
    <n v="70"/>
    <d v="2023-01-07T00:00:00"/>
    <s v=" Late "/>
  </r>
  <r>
    <x v="0"/>
    <x v="0"/>
    <s v="Housing"/>
    <s v="Other"/>
    <n v="430"/>
    <d v="2023-01-08T00:00:00"/>
    <s v=" Paid "/>
  </r>
  <r>
    <x v="0"/>
    <x v="0"/>
    <s v="Personal"/>
    <s v="School loans"/>
    <n v="1100"/>
    <d v="2023-01-09T00:00:00"/>
    <s v=" Paid "/>
  </r>
  <r>
    <x v="0"/>
    <x v="0"/>
    <s v="Personal"/>
    <s v="Shopping"/>
    <n v="700"/>
    <d v="2023-01-04T00:00:00"/>
    <s v=" Paid "/>
  </r>
  <r>
    <x v="0"/>
    <x v="0"/>
    <s v="Personal"/>
    <s v="Outing"/>
    <n v="400"/>
    <d v="2023-01-05T00:00:00"/>
    <s v=" Paid "/>
  </r>
  <r>
    <x v="0"/>
    <x v="0"/>
    <s v="Transportation"/>
    <s v="Cleaning"/>
    <n v="88"/>
    <d v="2023-01-06T00:00:00"/>
    <s v=" Paid "/>
  </r>
  <r>
    <x v="0"/>
    <x v="0"/>
    <s v="Transportation"/>
    <s v="Gas"/>
    <n v="352"/>
    <d v="2023-01-07T00:00:00"/>
    <s v=" Paid "/>
  </r>
  <r>
    <x v="0"/>
    <x v="0"/>
    <s v="Transportation"/>
    <s v="vehicle insurance"/>
    <n v="100"/>
    <d v="2023-01-03T00:00:00"/>
    <s v=" Paid "/>
  </r>
  <r>
    <x v="0"/>
    <x v="0"/>
    <s v="Transportation"/>
    <s v="Maintenance"/>
    <n v="220"/>
    <d v="2023-01-04T00:00:00"/>
    <s v=" Paid "/>
  </r>
  <r>
    <x v="0"/>
    <x v="0"/>
    <s v="Transportation"/>
    <s v="Parking"/>
    <n v="187"/>
    <d v="2023-01-05T00:00:00"/>
    <s v=" Paid "/>
  </r>
  <r>
    <x v="0"/>
    <x v="0"/>
    <s v="Transportation"/>
    <s v="Installment"/>
    <n v="1045"/>
    <d v="2023-01-06T00:00:00"/>
    <s v=" Paid "/>
  </r>
  <r>
    <x v="0"/>
    <x v="0"/>
    <s v="Transportation"/>
    <s v="Registration"/>
    <n v="110"/>
    <d v="2023-01-07T00:00:00"/>
    <s v=" Paid "/>
  </r>
  <r>
    <x v="0"/>
    <x v="0"/>
    <s v="Transportation"/>
    <s v="Toll"/>
    <n v="33"/>
    <d v="2023-01-08T00:00:00"/>
    <s v=" Paid "/>
  </r>
  <r>
    <x v="0"/>
    <x v="0"/>
    <s v="Transportation"/>
    <s v="Other"/>
    <n v="55"/>
    <d v="2023-01-09T00:00:00"/>
    <s v=" Paid "/>
  </r>
  <r>
    <x v="0"/>
    <x v="1"/>
    <s v="Main Income"/>
    <s v="Salary"/>
    <n v="13000"/>
    <m/>
    <m/>
  </r>
  <r>
    <x v="0"/>
    <x v="1"/>
    <s v="Main Income"/>
    <s v="My Shop"/>
    <n v="8000"/>
    <m/>
    <m/>
  </r>
  <r>
    <x v="0"/>
    <x v="1"/>
    <s v="Side Income"/>
    <s v="E-commerce"/>
    <n v="2100"/>
    <m/>
    <m/>
  </r>
  <r>
    <x v="0"/>
    <x v="1"/>
    <s v="Side Income"/>
    <s v="Google Adsecne"/>
    <n v="140"/>
    <m/>
    <m/>
  </r>
  <r>
    <x v="1"/>
    <x v="0"/>
    <s v="Housing"/>
    <s v="Cleaning"/>
    <n v="15146"/>
    <d v="2023-02-07T00:00:00"/>
    <s v=" Paid "/>
  </r>
  <r>
    <x v="1"/>
    <x v="0"/>
    <s v="Housing"/>
    <s v="Electric"/>
    <n v="16"/>
    <d v="2023-02-02T00:00:00"/>
    <s v=" Paid "/>
  </r>
  <r>
    <x v="1"/>
    <x v="0"/>
    <s v="Housing"/>
    <s v="Insurance"/>
    <n v="23"/>
    <d v="2023-02-02T00:00:00"/>
    <s v=" Paid "/>
  </r>
  <r>
    <x v="1"/>
    <x v="0"/>
    <s v="Housing"/>
    <s v="Internet"/>
    <n v="16"/>
    <d v="2023-02-03T00:00:00"/>
    <s v=" Paid "/>
  </r>
  <r>
    <x v="1"/>
    <x v="0"/>
    <s v="Housing"/>
    <s v="Water"/>
    <n v="449"/>
    <d v="2023-02-04T00:00:00"/>
    <s v=" Paid "/>
  </r>
  <r>
    <x v="1"/>
    <x v="0"/>
    <s v="Housing"/>
    <s v="Parking Fee"/>
    <n v="153"/>
    <d v="2023-02-05T00:00:00"/>
    <s v=" Paid "/>
  </r>
  <r>
    <x v="1"/>
    <x v="0"/>
    <s v="Housing"/>
    <s v="Rent"/>
    <n v="49"/>
    <d v="2023-02-06T00:00:00"/>
    <s v=" Paid "/>
  </r>
  <r>
    <x v="1"/>
    <x v="0"/>
    <s v="Housing"/>
    <s v="TV Subscription"/>
    <n v="4351"/>
    <d v="2023-02-07T00:00:00"/>
    <s v=" Paid "/>
  </r>
  <r>
    <x v="1"/>
    <x v="0"/>
    <s v="Housing"/>
    <s v="Other"/>
    <n v="2136"/>
    <d v="2023-02-08T00:00:00"/>
    <s v=" Paid "/>
  </r>
  <r>
    <x v="1"/>
    <x v="0"/>
    <s v="Personal"/>
    <s v="School loans"/>
    <n v="31"/>
    <d v="2023-02-09T00:00:00"/>
    <s v=" Paid "/>
  </r>
  <r>
    <x v="1"/>
    <x v="0"/>
    <s v="Personal"/>
    <s v="Shopping"/>
    <n v="8949"/>
    <d v="2023-02-04T00:00:00"/>
    <s v=" Paid "/>
  </r>
  <r>
    <x v="1"/>
    <x v="0"/>
    <s v="Personal"/>
    <s v="Outing"/>
    <n v="31"/>
    <d v="2023-02-05T00:00:00"/>
    <s v=" Paid "/>
  </r>
  <r>
    <x v="1"/>
    <x v="0"/>
    <s v="Transportation"/>
    <s v="Cleaning"/>
    <n v="461"/>
    <d v="2023-02-06T00:00:00"/>
    <s v=" Paid "/>
  </r>
  <r>
    <x v="1"/>
    <x v="0"/>
    <s v="Transportation"/>
    <s v="Gas"/>
    <n v="3165"/>
    <d v="2023-02-07T00:00:00"/>
    <s v=" Paid "/>
  </r>
  <r>
    <x v="1"/>
    <x v="0"/>
    <s v="Transportation"/>
    <s v="vehicle insurance"/>
    <n v="321"/>
    <d v="2023-02-03T00:00:00"/>
    <s v=" Paid "/>
  </r>
  <r>
    <x v="1"/>
    <x v="0"/>
    <s v="Transportation"/>
    <s v="Maintenance"/>
    <n v="31"/>
    <d v="2023-02-04T00:00:00"/>
    <s v=" Paid "/>
  </r>
  <r>
    <x v="1"/>
    <x v="0"/>
    <s v="Transportation"/>
    <s v="Parking"/>
    <n v="3631"/>
    <d v="2023-02-05T00:00:00"/>
    <s v=" Paid "/>
  </r>
  <r>
    <x v="1"/>
    <x v="0"/>
    <s v="Transportation"/>
    <s v="Installment"/>
    <n v="9496"/>
    <d v="2023-02-06T00:00:00"/>
    <s v=" Paid "/>
  </r>
  <r>
    <x v="1"/>
    <x v="0"/>
    <s v="Transportation"/>
    <s v="Registration"/>
    <n v="984"/>
    <d v="2023-02-07T00:00:00"/>
    <s v=" Paid "/>
  </r>
  <r>
    <x v="1"/>
    <x v="0"/>
    <s v="Transportation"/>
    <s v="Toll"/>
    <n v="3514"/>
    <d v="2023-02-08T00:00:00"/>
    <s v=" Paid "/>
  </r>
  <r>
    <x v="1"/>
    <x v="0"/>
    <s v="Transportation"/>
    <s v="Other"/>
    <n v="400"/>
    <d v="2023-02-09T00:00:00"/>
    <s v=" Paid "/>
  </r>
  <r>
    <x v="1"/>
    <x v="1"/>
    <s v="Main Income"/>
    <s v="Salary"/>
    <n v="50000"/>
    <m/>
    <m/>
  </r>
  <r>
    <x v="1"/>
    <x v="1"/>
    <s v="Main Income"/>
    <s v="My Shop"/>
    <n v="6516"/>
    <m/>
    <m/>
  </r>
  <r>
    <x v="1"/>
    <x v="1"/>
    <s v="Side Income"/>
    <s v="E-commerce"/>
    <n v="1569"/>
    <m/>
    <m/>
  </r>
  <r>
    <x v="1"/>
    <x v="1"/>
    <s v="Side Income"/>
    <s v="Google Adsecne"/>
    <n v="150"/>
    <m/>
    <m/>
  </r>
  <r>
    <x v="2"/>
    <x v="0"/>
    <s v="Housing"/>
    <s v="Cleaning"/>
    <n v="894"/>
    <d v="2023-03-06T00:00:00"/>
    <s v=" Paid "/>
  </r>
  <r>
    <x v="2"/>
    <x v="0"/>
    <s v="Housing"/>
    <s v="Electric"/>
    <n v="56"/>
    <d v="2023-03-07T00:00:00"/>
    <s v=" Paid "/>
  </r>
  <r>
    <x v="2"/>
    <x v="0"/>
    <s v="Housing"/>
    <s v="Insurance"/>
    <n v="1321"/>
    <d v="2023-03-08T00:00:00"/>
    <s v=" Paid "/>
  </r>
  <r>
    <x v="2"/>
    <x v="0"/>
    <s v="Housing"/>
    <s v="Internet"/>
    <n v="6416"/>
    <d v="2023-03-09T00:00:00"/>
    <s v=" Paid "/>
  </r>
  <r>
    <x v="2"/>
    <x v="0"/>
    <s v="Housing"/>
    <s v="Water"/>
    <n v="351"/>
    <d v="2023-03-04T00:00:00"/>
    <s v=" Paid "/>
  </r>
  <r>
    <x v="2"/>
    <x v="0"/>
    <s v="Housing"/>
    <s v="Parking Fee"/>
    <n v="468"/>
    <d v="2023-03-05T00:00:00"/>
    <s v=" Paid "/>
  </r>
  <r>
    <x v="2"/>
    <x v="0"/>
    <s v="Housing"/>
    <s v="Rent"/>
    <n v="513"/>
    <d v="2023-03-06T00:00:00"/>
    <s v=" Late "/>
  </r>
  <r>
    <x v="2"/>
    <x v="0"/>
    <s v="Housing"/>
    <s v="TV Subscription"/>
    <n v="3225"/>
    <d v="2023-03-07T00:00:00"/>
    <s v=" Paid "/>
  </r>
  <r>
    <x v="2"/>
    <x v="0"/>
    <s v="Housing"/>
    <s v="Other"/>
    <n v="231"/>
    <d v="2023-03-08T00:00:00"/>
    <s v=" Late "/>
  </r>
  <r>
    <x v="2"/>
    <x v="0"/>
    <s v="Personal"/>
    <s v="School loans"/>
    <n v="1616"/>
    <d v="2023-03-09T00:00:00"/>
    <s v=" Paid "/>
  </r>
  <r>
    <x v="2"/>
    <x v="0"/>
    <s v="Personal"/>
    <s v="Shopping"/>
    <n v="31"/>
    <d v="2023-03-04T00:00:00"/>
    <s v=" Paid "/>
  </r>
  <r>
    <x v="2"/>
    <x v="0"/>
    <s v="Personal"/>
    <s v="Outing"/>
    <n v="684"/>
    <d v="2023-03-05T00:00:00"/>
    <s v=" Paid "/>
  </r>
  <r>
    <x v="2"/>
    <x v="0"/>
    <s v="Transportation"/>
    <s v="Cleaning"/>
    <n v="98"/>
    <d v="2023-03-06T00:00:00"/>
    <s v=" Late "/>
  </r>
  <r>
    <x v="2"/>
    <x v="0"/>
    <s v="Transportation"/>
    <s v="Gas"/>
    <n v="3514"/>
    <d v="2023-03-07T00:00:00"/>
    <s v=" Paid "/>
  </r>
  <r>
    <x v="2"/>
    <x v="0"/>
    <s v="Transportation"/>
    <s v="vehicle insurance"/>
    <n v="641"/>
    <d v="2023-03-03T00:00:00"/>
    <s v=" Paid "/>
  </r>
  <r>
    <x v="2"/>
    <x v="0"/>
    <s v="Transportation"/>
    <s v="Maintenance"/>
    <n v="1368"/>
    <d v="2023-03-04T00:00:00"/>
    <s v=" Late "/>
  </r>
  <r>
    <x v="2"/>
    <x v="0"/>
    <s v="Transportation"/>
    <s v="Parking"/>
    <n v="400"/>
    <d v="2023-03-06T00:00:00"/>
    <s v=" Paid "/>
  </r>
  <r>
    <x v="2"/>
    <x v="0"/>
    <s v="Transportation"/>
    <s v="Installment"/>
    <n v="489"/>
    <d v="2023-03-07T00:00:00"/>
    <s v=" Paid "/>
  </r>
  <r>
    <x v="2"/>
    <x v="0"/>
    <s v="Transportation"/>
    <s v="Registration"/>
    <n v="988"/>
    <d v="2023-03-08T00:00:00"/>
    <s v=" Paid "/>
  </r>
  <r>
    <x v="2"/>
    <x v="0"/>
    <s v="Transportation"/>
    <s v="Toll"/>
    <n v="5616"/>
    <d v="2023-03-09T00:00:00"/>
    <s v=" Paid "/>
  </r>
  <r>
    <x v="2"/>
    <x v="0"/>
    <s v="Transportation"/>
    <s v="Other"/>
    <n v="895"/>
    <d v="2023-03-04T00:00:00"/>
    <s v=" Paid "/>
  </r>
  <r>
    <x v="2"/>
    <x v="1"/>
    <s v="Main Income"/>
    <s v="Salary"/>
    <n v="60000"/>
    <m/>
    <m/>
  </r>
  <r>
    <x v="2"/>
    <x v="1"/>
    <s v="Main Income"/>
    <s v="My Shop"/>
    <n v="1565"/>
    <m/>
    <m/>
  </r>
  <r>
    <x v="2"/>
    <x v="1"/>
    <s v="Side Income"/>
    <s v="E-commerce"/>
    <n v="665"/>
    <m/>
    <m/>
  </r>
  <r>
    <x v="2"/>
    <x v="1"/>
    <s v="Side Income"/>
    <s v="Google Adsecne"/>
    <n v="120"/>
    <m/>
    <m/>
  </r>
  <r>
    <x v="3"/>
    <x v="0"/>
    <s v="Housing"/>
    <s v="Cleaning"/>
    <n v="949"/>
    <d v="2023-04-03T00:00:00"/>
    <s v=" Paid "/>
  </r>
  <r>
    <x v="3"/>
    <x v="0"/>
    <s v="Housing"/>
    <s v="Electric"/>
    <n v="56"/>
    <d v="2023-04-05T00:00:00"/>
    <s v=" Paid "/>
  </r>
  <r>
    <x v="3"/>
    <x v="0"/>
    <s v="Housing"/>
    <s v="Insurance"/>
    <n v="165"/>
    <d v="2023-04-07T00:00:00"/>
    <s v=" Paid "/>
  </r>
  <r>
    <x v="3"/>
    <x v="0"/>
    <s v="Housing"/>
    <s v="Internet"/>
    <n v="3212"/>
    <d v="2023-04-09T00:00:00"/>
    <s v=" Paid "/>
  </r>
  <r>
    <x v="3"/>
    <x v="0"/>
    <s v="Housing"/>
    <s v="Water"/>
    <n v="6516"/>
    <d v="2023-04-04T00:00:00"/>
    <s v=" Paid "/>
  </r>
  <r>
    <x v="3"/>
    <x v="0"/>
    <s v="Housing"/>
    <s v="Parking Fee"/>
    <n v="213"/>
    <d v="2023-04-05T00:00:00"/>
    <s v=" Paid "/>
  </r>
  <r>
    <x v="3"/>
    <x v="0"/>
    <s v="Housing"/>
    <s v="Rent"/>
    <n v="464"/>
    <d v="2023-04-06T00:00:00"/>
    <s v=" Paid "/>
  </r>
  <r>
    <x v="3"/>
    <x v="0"/>
    <s v="Housing"/>
    <s v="TV Subscription"/>
    <n v="361"/>
    <d v="2023-04-07T00:00:00"/>
    <s v=" Paid "/>
  </r>
  <r>
    <x v="3"/>
    <x v="0"/>
    <s v="Housing"/>
    <s v="Other"/>
    <n v="23"/>
    <d v="2023-04-08T00:00:00"/>
    <s v=" Paid "/>
  </r>
  <r>
    <x v="3"/>
    <x v="0"/>
    <s v="Personal"/>
    <s v="School loans"/>
    <n v="16"/>
    <d v="2023-04-09T00:00:00"/>
    <s v=" Paid "/>
  </r>
  <r>
    <x v="3"/>
    <x v="0"/>
    <s v="Personal"/>
    <s v="Shopping"/>
    <n v="322"/>
    <d v="2023-04-04T00:00:00"/>
    <s v=" Paid "/>
  </r>
  <r>
    <x v="3"/>
    <x v="0"/>
    <s v="Personal"/>
    <s v="Outing"/>
    <n v="16"/>
    <d v="2023-04-05T00:00:00"/>
    <s v=" Paid "/>
  </r>
  <r>
    <x v="3"/>
    <x v="0"/>
    <s v="Transportation"/>
    <s v="Cleaning"/>
    <n v="489"/>
    <d v="2023-04-01T00:00:00"/>
    <s v=" Paid "/>
  </r>
  <r>
    <x v="3"/>
    <x v="0"/>
    <s v="Transportation"/>
    <s v="Gas"/>
    <n v="16"/>
    <d v="2023-04-01T00:00:00"/>
    <s v=" Paid "/>
  </r>
  <r>
    <x v="3"/>
    <x v="0"/>
    <s v="Transportation"/>
    <s v="vehicle insurance"/>
    <n v="312"/>
    <d v="2023-04-01T00:00:00"/>
    <s v=" Paid "/>
  </r>
  <r>
    <x v="3"/>
    <x v="0"/>
    <s v="Transportation"/>
    <s v="Maintenance"/>
    <n v="64"/>
    <d v="2023-04-01T00:00:00"/>
    <s v=" Paid "/>
  </r>
  <r>
    <x v="3"/>
    <x v="0"/>
    <s v="Transportation"/>
    <s v="Parking"/>
    <n v="166"/>
    <d v="2023-04-05T00:00:00"/>
    <s v=" Paid "/>
  </r>
  <r>
    <x v="3"/>
    <x v="0"/>
    <s v="Transportation"/>
    <s v="Installment"/>
    <n v="64"/>
    <d v="2023-04-06T00:00:00"/>
    <s v=" Paid "/>
  </r>
  <r>
    <x v="3"/>
    <x v="0"/>
    <s v="Transportation"/>
    <s v="Registration"/>
    <n v="31"/>
    <d v="2023-04-07T00:00:00"/>
    <s v=" Paid "/>
  </r>
  <r>
    <x v="3"/>
    <x v="0"/>
    <s v="Transportation"/>
    <s v="Toll"/>
    <n v="4941"/>
    <d v="2023-04-08T00:00:00"/>
    <s v=" Paid "/>
  </r>
  <r>
    <x v="3"/>
    <x v="0"/>
    <s v="Transportation"/>
    <s v="Other"/>
    <n v="321"/>
    <d v="2023-04-09T00:00:00"/>
    <s v=" Paid "/>
  </r>
  <r>
    <x v="3"/>
    <x v="1"/>
    <s v="Main Income"/>
    <s v="Salary"/>
    <n v="63000"/>
    <m/>
    <m/>
  </r>
  <r>
    <x v="3"/>
    <x v="1"/>
    <s v="Main Income"/>
    <s v="My Shop"/>
    <n v="10225"/>
    <m/>
    <m/>
  </r>
  <r>
    <x v="3"/>
    <x v="1"/>
    <s v="Side Income"/>
    <s v="E-commerce"/>
    <n v="5000"/>
    <m/>
    <m/>
  </r>
  <r>
    <x v="3"/>
    <x v="1"/>
    <s v="Side Income"/>
    <s v="Google Adsecne"/>
    <n v="130"/>
    <m/>
    <m/>
  </r>
  <r>
    <x v="4"/>
    <x v="0"/>
    <s v="Housing"/>
    <s v="Cleaning"/>
    <n v="515"/>
    <d v="2023-05-01T00:00:00"/>
    <s v=" Paid "/>
  </r>
  <r>
    <x v="4"/>
    <x v="0"/>
    <s v="Housing"/>
    <s v="Electric"/>
    <n v="156"/>
    <d v="2023-05-09T00:00:00"/>
    <s v=" Paid "/>
  </r>
  <r>
    <x v="4"/>
    <x v="0"/>
    <s v="Housing"/>
    <s v="Insurance"/>
    <n v="321"/>
    <d v="2023-05-03T00:00:00"/>
    <s v=" Paid "/>
  </r>
  <r>
    <x v="4"/>
    <x v="0"/>
    <s v="Housing"/>
    <s v="Internet"/>
    <n v="316"/>
    <d v="2023-05-04T00:00:00"/>
    <s v=" Paid "/>
  </r>
  <r>
    <x v="4"/>
    <x v="0"/>
    <s v="Housing"/>
    <s v="Water"/>
    <n v="165"/>
    <d v="2023-05-06T00:00:00"/>
    <s v=" Paid "/>
  </r>
  <r>
    <x v="4"/>
    <x v="0"/>
    <s v="Housing"/>
    <s v="Parking Fee"/>
    <n v="84"/>
    <d v="2023-05-07T00:00:00"/>
    <s v=" Paid "/>
  </r>
  <r>
    <x v="4"/>
    <x v="0"/>
    <s v="Housing"/>
    <s v="Rent"/>
    <n v="565"/>
    <d v="2023-05-06T00:00:00"/>
    <s v=" Paid "/>
  </r>
  <r>
    <x v="4"/>
    <x v="0"/>
    <s v="Housing"/>
    <s v="TV Subscription"/>
    <n v="161"/>
    <d v="2023-05-07T00:00:00"/>
    <s v=" Paid "/>
  </r>
  <r>
    <x v="4"/>
    <x v="0"/>
    <s v="Housing"/>
    <s v="Other"/>
    <n v="516"/>
    <d v="2023-05-08T00:00:00"/>
    <s v=" Paid "/>
  </r>
  <r>
    <x v="4"/>
    <x v="0"/>
    <s v="Personal"/>
    <s v="School loans"/>
    <n v="491"/>
    <d v="2023-05-09T00:00:00"/>
    <s v=" Paid "/>
  </r>
  <r>
    <x v="4"/>
    <x v="0"/>
    <s v="Personal"/>
    <s v="Shopping"/>
    <n v="196"/>
    <d v="2023-05-04T00:00:00"/>
    <s v=" Paid "/>
  </r>
  <r>
    <x v="4"/>
    <x v="0"/>
    <s v="Personal"/>
    <s v="Outing"/>
    <n v="849"/>
    <d v="2023-05-05T00:00:00"/>
    <s v=" Paid "/>
  </r>
  <r>
    <x v="4"/>
    <x v="0"/>
    <s v="Transportation"/>
    <s v="Cleaning"/>
    <n v="516"/>
    <d v="2023-05-06T00:00:00"/>
    <s v=" Paid "/>
  </r>
  <r>
    <x v="4"/>
    <x v="0"/>
    <s v="Transportation"/>
    <s v="Gas"/>
    <n v="641"/>
    <d v="2023-05-07T00:00:00"/>
    <s v=" Paid "/>
  </r>
  <r>
    <x v="4"/>
    <x v="0"/>
    <s v="Transportation"/>
    <s v="vehicle insurance"/>
    <n v="419"/>
    <d v="2023-05-03T00:00:00"/>
    <s v=" Paid "/>
  </r>
  <r>
    <x v="4"/>
    <x v="0"/>
    <s v="Transportation"/>
    <s v="Maintenance"/>
    <n v="6165"/>
    <d v="2023-05-04T00:00:00"/>
    <s v=" Paid "/>
  </r>
  <r>
    <x v="4"/>
    <x v="0"/>
    <s v="Transportation"/>
    <s v="Parking"/>
    <n v="165"/>
    <d v="2023-05-06T00:00:00"/>
    <s v=" Paid "/>
  </r>
  <r>
    <x v="4"/>
    <x v="0"/>
    <s v="Transportation"/>
    <s v="Installment"/>
    <n v="894"/>
    <d v="2023-05-07T00:00:00"/>
    <s v=" Paid "/>
  </r>
  <r>
    <x v="4"/>
    <x v="0"/>
    <s v="Transportation"/>
    <s v="Registration"/>
    <n v="651"/>
    <d v="2023-05-08T00:00:00"/>
    <s v=" Paid "/>
  </r>
  <r>
    <x v="4"/>
    <x v="0"/>
    <s v="Transportation"/>
    <s v="Toll"/>
    <n v="9841"/>
    <d v="2023-05-09T00:00:00"/>
    <s v=" Paid "/>
  </r>
  <r>
    <x v="4"/>
    <x v="0"/>
    <s v="Transportation"/>
    <s v="Other"/>
    <n v="615"/>
    <d v="2023-05-04T00:00:00"/>
    <s v=" Paid "/>
  </r>
  <r>
    <x v="4"/>
    <x v="1"/>
    <s v="Main Income"/>
    <s v="Salary"/>
    <n v="40000"/>
    <m/>
    <m/>
  </r>
  <r>
    <x v="4"/>
    <x v="1"/>
    <s v="Main Income"/>
    <s v="My Shop"/>
    <n v="1566"/>
    <m/>
    <m/>
  </r>
  <r>
    <x v="4"/>
    <x v="1"/>
    <s v="Side Income"/>
    <s v="E-commerce"/>
    <n v="3000"/>
    <m/>
    <m/>
  </r>
  <r>
    <x v="4"/>
    <x v="1"/>
    <s v="Side Income"/>
    <s v="Google Adsecne"/>
    <n v="130"/>
    <m/>
    <m/>
  </r>
  <r>
    <x v="5"/>
    <x v="0"/>
    <s v="Housing"/>
    <s v="Cleaning"/>
    <n v="206"/>
    <d v="2023-06-07T00:00:00"/>
    <s v=" Paid "/>
  </r>
  <r>
    <x v="5"/>
    <x v="0"/>
    <s v="Housing"/>
    <s v="Electric"/>
    <n v="116"/>
    <d v="2023-06-02T00:00:00"/>
    <s v=" Paid "/>
  </r>
  <r>
    <x v="5"/>
    <x v="0"/>
    <s v="Housing"/>
    <s v="Insurance"/>
    <n v="1656"/>
    <d v="2023-06-02T00:00:00"/>
    <s v=" Paid "/>
  </r>
  <r>
    <x v="5"/>
    <x v="0"/>
    <s v="Housing"/>
    <s v="Internet"/>
    <n v="165"/>
    <d v="2023-06-03T00:00:00"/>
    <s v=" Paid "/>
  </r>
  <r>
    <x v="5"/>
    <x v="0"/>
    <s v="Housing"/>
    <s v="Water"/>
    <n v="5165"/>
    <d v="2023-06-04T00:00:00"/>
    <s v=" Paid "/>
  </r>
  <r>
    <x v="5"/>
    <x v="0"/>
    <s v="Housing"/>
    <s v="Parking Fee"/>
    <n v="894"/>
    <d v="2023-06-05T00:00:00"/>
    <s v=" Paid "/>
  </r>
  <r>
    <x v="5"/>
    <x v="0"/>
    <s v="Housing"/>
    <s v="Rent"/>
    <n v="5165"/>
    <d v="2023-06-06T00:00:00"/>
    <s v=" Paid "/>
  </r>
  <r>
    <x v="5"/>
    <x v="0"/>
    <s v="Housing"/>
    <s v="TV Subscription"/>
    <n v="311"/>
    <d v="2023-06-07T00:00:00"/>
    <s v=" Paid "/>
  </r>
  <r>
    <x v="5"/>
    <x v="0"/>
    <s v="Housing"/>
    <s v="Other"/>
    <n v="615"/>
    <d v="2023-06-08T00:00:00"/>
    <s v=" Paid "/>
  </r>
  <r>
    <x v="5"/>
    <x v="0"/>
    <s v="Personal"/>
    <s v="School loans"/>
    <n v="561"/>
    <d v="2023-06-09T00:00:00"/>
    <s v=" Paid "/>
  </r>
  <r>
    <x v="5"/>
    <x v="0"/>
    <s v="Personal"/>
    <s v="Shopping"/>
    <n v="415"/>
    <d v="2023-06-04T00:00:00"/>
    <s v=" Paid "/>
  </r>
  <r>
    <x v="5"/>
    <x v="0"/>
    <s v="Personal"/>
    <s v="Outing"/>
    <n v="62"/>
    <d v="2023-06-05T00:00:00"/>
    <s v=" Paid "/>
  </r>
  <r>
    <x v="5"/>
    <x v="0"/>
    <s v="Transportation"/>
    <s v="Cleaning"/>
    <n v="165"/>
    <d v="2023-06-06T00:00:00"/>
    <s v=" Paid "/>
  </r>
  <r>
    <x v="5"/>
    <x v="0"/>
    <s v="Transportation"/>
    <s v="Gas"/>
    <n v="915"/>
    <d v="2023-06-07T00:00:00"/>
    <s v=" Paid "/>
  </r>
  <r>
    <x v="5"/>
    <x v="0"/>
    <s v="Transportation"/>
    <s v="vehicle insurance"/>
    <n v="251"/>
    <d v="2023-06-03T00:00:00"/>
    <s v=" Paid "/>
  </r>
  <r>
    <x v="5"/>
    <x v="0"/>
    <s v="Transportation"/>
    <s v="Maintenance"/>
    <n v="789"/>
    <d v="2023-06-04T00:00:00"/>
    <s v=" Paid "/>
  </r>
  <r>
    <x v="5"/>
    <x v="0"/>
    <s v="Transportation"/>
    <s v="Parking"/>
    <n v="59"/>
    <d v="2023-06-05T00:00:00"/>
    <s v=" Paid "/>
  </r>
  <r>
    <x v="5"/>
    <x v="0"/>
    <s v="Transportation"/>
    <s v="Installment"/>
    <n v="478"/>
    <d v="2023-06-06T00:00:00"/>
    <s v=" Paid "/>
  </r>
  <r>
    <x v="5"/>
    <x v="0"/>
    <s v="Transportation"/>
    <s v="Registration"/>
    <n v="879"/>
    <d v="2023-06-07T00:00:00"/>
    <s v=" Paid "/>
  </r>
  <r>
    <x v="5"/>
    <x v="0"/>
    <s v="Transportation"/>
    <s v="Toll"/>
    <n v="578"/>
    <d v="2023-06-08T00:00:00"/>
    <s v=" Paid "/>
  </r>
  <r>
    <x v="5"/>
    <x v="0"/>
    <s v="Transportation"/>
    <s v="Other"/>
    <n v="897"/>
    <d v="2023-06-09T00:00:00"/>
    <s v=" Paid "/>
  </r>
  <r>
    <x v="5"/>
    <x v="1"/>
    <s v="Main Income"/>
    <s v="Salary"/>
    <n v="20000"/>
    <m/>
    <m/>
  </r>
  <r>
    <x v="5"/>
    <x v="1"/>
    <s v="Main Income"/>
    <s v="My Shop"/>
    <n v="515"/>
    <m/>
    <m/>
  </r>
  <r>
    <x v="5"/>
    <x v="1"/>
    <s v="Side Income"/>
    <s v="E-commerce"/>
    <n v="5949"/>
    <m/>
    <m/>
  </r>
  <r>
    <x v="5"/>
    <x v="1"/>
    <s v="Side Income"/>
    <s v="Google Adsecne"/>
    <n v="1000"/>
    <m/>
    <m/>
  </r>
  <r>
    <x v="6"/>
    <x v="0"/>
    <s v="Housing"/>
    <s v="Cleaning"/>
    <n v="1561"/>
    <d v="2023-07-07T00:00:00"/>
    <s v=" Paid "/>
  </r>
  <r>
    <x v="6"/>
    <x v="0"/>
    <s v="Housing"/>
    <s v="Electric"/>
    <n v="494"/>
    <d v="2023-07-02T00:00:00"/>
    <s v=" Paid "/>
  </r>
  <r>
    <x v="6"/>
    <x v="0"/>
    <s v="Housing"/>
    <s v="Insurance"/>
    <n v="4894"/>
    <d v="2023-07-02T00:00:00"/>
    <s v=" Paid "/>
  </r>
  <r>
    <x v="6"/>
    <x v="0"/>
    <s v="Housing"/>
    <s v="Internet"/>
    <n v="641"/>
    <d v="2023-07-03T00:00:00"/>
    <s v=" Paid "/>
  </r>
  <r>
    <x v="6"/>
    <x v="0"/>
    <s v="Housing"/>
    <s v="Water"/>
    <n v="2318"/>
    <d v="2023-07-04T00:00:00"/>
    <s v=" Paid "/>
  </r>
  <r>
    <x v="6"/>
    <x v="0"/>
    <s v="Housing"/>
    <s v="Parking Fee"/>
    <n v="747"/>
    <d v="2023-07-05T00:00:00"/>
    <s v=" Paid "/>
  </r>
  <r>
    <x v="6"/>
    <x v="0"/>
    <s v="Housing"/>
    <s v="Rent"/>
    <n v="984"/>
    <d v="2023-07-06T00:00:00"/>
    <s v=" Paid "/>
  </r>
  <r>
    <x v="6"/>
    <x v="0"/>
    <s v="Housing"/>
    <s v="TV Subscription"/>
    <n v="477"/>
    <d v="2023-07-07T00:00:00"/>
    <s v=" Paid "/>
  </r>
  <r>
    <x v="6"/>
    <x v="0"/>
    <s v="Housing"/>
    <s v="Other"/>
    <n v="84"/>
    <d v="2023-07-08T00:00:00"/>
    <s v=" Paid "/>
  </r>
  <r>
    <x v="6"/>
    <x v="0"/>
    <s v="Personal"/>
    <s v="School loans"/>
    <n v="787"/>
    <d v="2023-07-09T00:00:00"/>
    <s v=" Paid "/>
  </r>
  <r>
    <x v="6"/>
    <x v="0"/>
    <s v="Personal"/>
    <s v="Shopping"/>
    <n v="894"/>
    <d v="2023-07-04T00:00:00"/>
    <s v=" Paid "/>
  </r>
  <r>
    <x v="6"/>
    <x v="0"/>
    <s v="Personal"/>
    <s v="Outing"/>
    <n v="97"/>
    <d v="2023-07-05T00:00:00"/>
    <s v=" Paid "/>
  </r>
  <r>
    <x v="6"/>
    <x v="0"/>
    <s v="Transportation"/>
    <s v="Cleaning"/>
    <n v="546"/>
    <d v="2023-07-06T00:00:00"/>
    <s v=" Paid "/>
  </r>
  <r>
    <x v="6"/>
    <x v="0"/>
    <s v="Transportation"/>
    <s v="Gas"/>
    <n v="400"/>
    <d v="2023-07-07T00:00:00"/>
    <s v=" Paid "/>
  </r>
  <r>
    <x v="6"/>
    <x v="0"/>
    <s v="Transportation"/>
    <s v="vehicle insurance"/>
    <n v="987"/>
    <d v="2023-07-03T00:00:00"/>
    <s v=" Paid "/>
  </r>
  <r>
    <x v="6"/>
    <x v="0"/>
    <s v="Transportation"/>
    <s v="Maintenance"/>
    <n v="152"/>
    <d v="2023-07-04T00:00:00"/>
    <s v=" Paid "/>
  </r>
  <r>
    <x v="6"/>
    <x v="0"/>
    <s v="Transportation"/>
    <s v="Parking"/>
    <n v="516"/>
    <d v="2023-07-05T00:00:00"/>
    <s v=" Paid "/>
  </r>
  <r>
    <x v="6"/>
    <x v="0"/>
    <s v="Transportation"/>
    <s v="Installment"/>
    <n v="16"/>
    <d v="2023-07-06T00:00:00"/>
    <s v=" Paid "/>
  </r>
  <r>
    <x v="6"/>
    <x v="0"/>
    <s v="Transportation"/>
    <s v="Registration"/>
    <n v="489"/>
    <d v="2023-07-07T00:00:00"/>
    <s v=" Paid "/>
  </r>
  <r>
    <x v="6"/>
    <x v="0"/>
    <s v="Transportation"/>
    <s v="Toll"/>
    <n v="6168"/>
    <d v="2023-07-08T00:00:00"/>
    <s v=" Paid "/>
  </r>
  <r>
    <x v="6"/>
    <x v="0"/>
    <s v="Transportation"/>
    <s v="Other"/>
    <n v="5641"/>
    <d v="2023-07-09T00:00:00"/>
    <s v=" Paid "/>
  </r>
  <r>
    <x v="6"/>
    <x v="1"/>
    <s v="Main Income"/>
    <s v="Salary"/>
    <n v="61000"/>
    <m/>
    <m/>
  </r>
  <r>
    <x v="6"/>
    <x v="1"/>
    <s v="Main Income"/>
    <s v="My Shop"/>
    <n v="400"/>
    <m/>
    <m/>
  </r>
  <r>
    <x v="6"/>
    <x v="1"/>
    <s v="Side Income"/>
    <s v="E-commerce"/>
    <n v="654"/>
    <m/>
    <m/>
  </r>
  <r>
    <x v="6"/>
    <x v="1"/>
    <s v="Side Income"/>
    <s v="Google Adsecne"/>
    <n v="301"/>
    <m/>
    <m/>
  </r>
  <r>
    <x v="7"/>
    <x v="0"/>
    <s v="Housing"/>
    <s v="Cleaning"/>
    <n v="156"/>
    <d v="2023-09-09T00:00:00"/>
    <s v=" Paid "/>
  </r>
  <r>
    <x v="7"/>
    <x v="0"/>
    <s v="Housing"/>
    <s v="Electric"/>
    <n v="213"/>
    <d v="2023-09-05T00:00:00"/>
    <s v=" Paid "/>
  </r>
  <r>
    <x v="7"/>
    <x v="0"/>
    <s v="Housing"/>
    <s v="Insurance"/>
    <n v="416"/>
    <d v="2023-09-08T00:00:00"/>
    <s v=" Paid "/>
  </r>
  <r>
    <x v="7"/>
    <x v="0"/>
    <s v="Housing"/>
    <s v="Internet"/>
    <n v="84"/>
    <d v="2023-09-04T00:00:00"/>
    <s v=" Paid "/>
  </r>
  <r>
    <x v="7"/>
    <x v="0"/>
    <s v="Housing"/>
    <s v="Water"/>
    <n v="4156"/>
    <d v="2023-09-06T00:00:00"/>
    <s v=" Paid "/>
  </r>
  <r>
    <x v="7"/>
    <x v="0"/>
    <s v="Housing"/>
    <s v="Parking Fee"/>
    <n v="747"/>
    <d v="2023-09-07T00:00:00"/>
    <s v=" Paid "/>
  </r>
  <r>
    <x v="7"/>
    <x v="0"/>
    <s v="Housing"/>
    <s v="Rent"/>
    <n v="898"/>
    <d v="2023-09-03T00:00:00"/>
    <s v=" Paid "/>
  </r>
  <r>
    <x v="7"/>
    <x v="0"/>
    <s v="Housing"/>
    <s v="TV Subscription"/>
    <n v="597"/>
    <d v="2023-09-07T00:00:00"/>
    <s v=" Paid "/>
  </r>
  <r>
    <x v="7"/>
    <x v="0"/>
    <s v="Housing"/>
    <s v="Other"/>
    <n v="466"/>
    <d v="2023-09-08T00:00:00"/>
    <s v=" Paid "/>
  </r>
  <r>
    <x v="7"/>
    <x v="0"/>
    <s v="Personal"/>
    <s v="School loans"/>
    <n v="254"/>
    <d v="2023-09-04T00:00:00"/>
    <s v=" Paid "/>
  </r>
  <r>
    <x v="7"/>
    <x v="0"/>
    <s v="Personal"/>
    <s v="Shopping"/>
    <n v="549"/>
    <d v="2023-09-04T00:00:00"/>
    <s v=" Paid "/>
  </r>
  <r>
    <x v="7"/>
    <x v="0"/>
    <s v="Personal"/>
    <s v="Outing"/>
    <n v="158"/>
    <d v="2023-09-01T00:00:00"/>
    <s v=" Paid "/>
  </r>
  <r>
    <x v="7"/>
    <x v="0"/>
    <s v="Transportation"/>
    <s v="Cleaning"/>
    <n v="494"/>
    <d v="2023-09-06T00:00:00"/>
    <s v=" Paid "/>
  </r>
  <r>
    <x v="7"/>
    <x v="0"/>
    <s v="Transportation"/>
    <s v="Gas"/>
    <n v="848"/>
    <d v="2023-09-01T00:00:00"/>
    <s v=" Paid "/>
  </r>
  <r>
    <x v="7"/>
    <x v="0"/>
    <s v="Transportation"/>
    <s v="vehicle insurance"/>
    <n v="894"/>
    <d v="2023-09-03T00:00:00"/>
    <s v=" Paid "/>
  </r>
  <r>
    <x v="7"/>
    <x v="0"/>
    <s v="Transportation"/>
    <s v="Maintenance"/>
    <n v="47"/>
    <d v="2023-09-04T00:00:00"/>
    <s v=" Paid "/>
  </r>
  <r>
    <x v="7"/>
    <x v="0"/>
    <s v="Transportation"/>
    <s v="Parking"/>
    <n v="849"/>
    <d v="2023-09-06T00:00:00"/>
    <s v=" Paid "/>
  </r>
  <r>
    <x v="7"/>
    <x v="0"/>
    <s v="Transportation"/>
    <s v="Installment"/>
    <n v="487"/>
    <d v="2023-09-07T00:00:00"/>
    <s v=" Paid "/>
  </r>
  <r>
    <x v="7"/>
    <x v="0"/>
    <s v="Transportation"/>
    <s v="Registration"/>
    <n v="468"/>
    <d v="2023-09-08T00:00:00"/>
    <s v=" Paid "/>
  </r>
  <r>
    <x v="7"/>
    <x v="0"/>
    <s v="Transportation"/>
    <s v="Toll"/>
    <n v="5648"/>
    <d v="2023-09-09T00:00:00"/>
    <s v=" Paid "/>
  </r>
  <r>
    <x v="7"/>
    <x v="0"/>
    <s v="Transportation"/>
    <s v="Other"/>
    <n v="5468"/>
    <d v="2023-09-04T00:00:00"/>
    <s v=" Paid "/>
  </r>
  <r>
    <x v="7"/>
    <x v="1"/>
    <s v="Main Income"/>
    <s v="Salary"/>
    <n v="54000"/>
    <m/>
    <m/>
  </r>
  <r>
    <x v="7"/>
    <x v="1"/>
    <s v="Main Income"/>
    <s v="My Shop"/>
    <n v="4856"/>
    <m/>
    <m/>
  </r>
  <r>
    <x v="7"/>
    <x v="1"/>
    <s v="Side Income"/>
    <s v="E-commerce"/>
    <n v="6515"/>
    <m/>
    <m/>
  </r>
  <r>
    <x v="7"/>
    <x v="1"/>
    <s v="Side Income"/>
    <s v="Google Adsecne"/>
    <n v="231"/>
    <m/>
    <m/>
  </r>
  <r>
    <x v="8"/>
    <x v="0"/>
    <s v="Housing"/>
    <s v="Cleaning"/>
    <n v="494"/>
    <d v="2023-10-01T00:00:00"/>
    <s v=" Paid "/>
  </r>
  <r>
    <x v="8"/>
    <x v="0"/>
    <s v="Housing"/>
    <s v="Electric"/>
    <n v="654"/>
    <d v="2023-10-03T00:00:00"/>
    <s v=" Paid "/>
  </r>
  <r>
    <x v="8"/>
    <x v="0"/>
    <s v="Housing"/>
    <s v="Insurance"/>
    <n v="400"/>
    <d v="2023-10-01T00:00:00"/>
    <s v=" Paid "/>
  </r>
  <r>
    <x v="8"/>
    <x v="0"/>
    <s v="Housing"/>
    <s v="Internet"/>
    <n v="849"/>
    <d v="2023-10-04T00:00:00"/>
    <s v=" Paid "/>
  </r>
  <r>
    <x v="8"/>
    <x v="0"/>
    <s v="Housing"/>
    <s v="Water"/>
    <n v="564"/>
    <d v="2023-10-06T00:00:00"/>
    <s v=" Paid "/>
  </r>
  <r>
    <x v="8"/>
    <x v="0"/>
    <s v="Housing"/>
    <s v="Parking Fee"/>
    <n v="6487"/>
    <d v="2023-10-07T00:00:00"/>
    <s v=" Paid "/>
  </r>
  <r>
    <x v="8"/>
    <x v="0"/>
    <s v="Housing"/>
    <s v="Rent"/>
    <n v="898"/>
    <d v="2023-10-06T00:00:00"/>
    <s v=" Paid "/>
  </r>
  <r>
    <x v="8"/>
    <x v="0"/>
    <s v="Housing"/>
    <s v="TV Subscription"/>
    <n v="546"/>
    <d v="2023-10-07T00:00:00"/>
    <s v=" Paid "/>
  </r>
  <r>
    <x v="8"/>
    <x v="0"/>
    <s v="Housing"/>
    <s v="Other"/>
    <n v="1506"/>
    <d v="2023-10-08T00:00:00"/>
    <s v=" Paid "/>
  </r>
  <r>
    <x v="8"/>
    <x v="0"/>
    <s v="Personal"/>
    <s v="School loans"/>
    <n v="496"/>
    <d v="2023-10-09T00:00:00"/>
    <s v=" Paid "/>
  </r>
  <r>
    <x v="8"/>
    <x v="0"/>
    <s v="Personal"/>
    <s v="Shopping"/>
    <n v="414"/>
    <d v="2023-10-04T00:00:00"/>
    <s v=" Paid "/>
  </r>
  <r>
    <x v="8"/>
    <x v="0"/>
    <s v="Personal"/>
    <s v="Outing"/>
    <n v="8456"/>
    <d v="2023-10-05T00:00:00"/>
    <s v=" Paid "/>
  </r>
  <r>
    <x v="8"/>
    <x v="0"/>
    <s v="Transportation"/>
    <s v="Cleaning"/>
    <n v="400"/>
    <d v="2023-10-06T00:00:00"/>
    <s v=" Paid "/>
  </r>
  <r>
    <x v="8"/>
    <x v="0"/>
    <s v="Transportation"/>
    <s v="Gas"/>
    <n v="4864"/>
    <d v="2023-10-07T00:00:00"/>
    <s v=" Paid "/>
  </r>
  <r>
    <x v="8"/>
    <x v="0"/>
    <s v="Transportation"/>
    <s v="vehicle insurance"/>
    <n v="486"/>
    <d v="2023-10-03T00:00:00"/>
    <s v=" Paid "/>
  </r>
  <r>
    <x v="8"/>
    <x v="0"/>
    <s v="Transportation"/>
    <s v="Maintenance"/>
    <n v="400"/>
    <d v="2023-10-04T00:00:00"/>
    <s v=" Paid "/>
  </r>
  <r>
    <x v="8"/>
    <x v="0"/>
    <s v="Transportation"/>
    <s v="Parking"/>
    <n v="4896"/>
    <d v="2023-10-06T00:00:00"/>
    <s v=" Paid "/>
  </r>
  <r>
    <x v="8"/>
    <x v="0"/>
    <s v="Transportation"/>
    <s v="Installment"/>
    <n v="874"/>
    <d v="2023-10-07T00:00:00"/>
    <s v=" Paid "/>
  </r>
  <r>
    <x v="8"/>
    <x v="0"/>
    <s v="Transportation"/>
    <s v="Registration"/>
    <n v="655"/>
    <d v="2023-10-08T00:00:00"/>
    <s v=" Paid "/>
  </r>
  <r>
    <x v="8"/>
    <x v="0"/>
    <s v="Transportation"/>
    <s v="Toll"/>
    <n v="445"/>
    <d v="2023-10-09T00:00:00"/>
    <s v=" Paid "/>
  </r>
  <r>
    <x v="8"/>
    <x v="0"/>
    <s v="Transportation"/>
    <s v="Other"/>
    <n v="400"/>
    <d v="2023-10-04T00:00:00"/>
    <s v=" Paid "/>
  </r>
  <r>
    <x v="8"/>
    <x v="1"/>
    <s v="Main Income"/>
    <s v="Salary"/>
    <n v="60000"/>
    <m/>
    <m/>
  </r>
  <r>
    <x v="8"/>
    <x v="1"/>
    <s v="Main Income"/>
    <s v="My Shop"/>
    <n v="15152"/>
    <m/>
    <m/>
  </r>
  <r>
    <x v="8"/>
    <x v="1"/>
    <s v="Side Income"/>
    <s v="E-commerce"/>
    <n v="6215"/>
    <m/>
    <m/>
  </r>
  <r>
    <x v="8"/>
    <x v="1"/>
    <s v="Side Income"/>
    <s v="Google Adsecne"/>
    <n v="120"/>
    <m/>
    <m/>
  </r>
  <r>
    <x v="9"/>
    <x v="0"/>
    <s v="Housing"/>
    <s v="Cleaning"/>
    <n v="4196"/>
    <d v="2023-11-08T00:00:00"/>
    <s v=" Paid "/>
  </r>
  <r>
    <x v="9"/>
    <x v="0"/>
    <s v="Housing"/>
    <s v="Electric"/>
    <n v="416"/>
    <d v="2023-11-03T00:00:00"/>
    <s v=" Paid "/>
  </r>
  <r>
    <x v="9"/>
    <x v="0"/>
    <s v="Housing"/>
    <s v="Insurance"/>
    <n v="16"/>
    <d v="2023-11-04T00:00:00"/>
    <s v=" Paid "/>
  </r>
  <r>
    <x v="9"/>
    <x v="0"/>
    <s v="Housing"/>
    <s v="Internet"/>
    <n v="465"/>
    <d v="2023-11-04T00:00:00"/>
    <s v=" Paid "/>
  </r>
  <r>
    <x v="9"/>
    <x v="0"/>
    <s v="Housing"/>
    <s v="Water"/>
    <n v="498"/>
    <d v="2023-11-06T00:00:00"/>
    <s v=" Paid "/>
  </r>
  <r>
    <x v="9"/>
    <x v="0"/>
    <s v="Housing"/>
    <s v="Parking Fee"/>
    <n v="898"/>
    <d v="2023-11-07T00:00:00"/>
    <s v=" Paid "/>
  </r>
  <r>
    <x v="9"/>
    <x v="0"/>
    <s v="Housing"/>
    <s v="Rent"/>
    <n v="478"/>
    <d v="2023-11-06T00:00:00"/>
    <s v=" Paid "/>
  </r>
  <r>
    <x v="9"/>
    <x v="0"/>
    <s v="Housing"/>
    <s v="TV Subscription"/>
    <n v="987"/>
    <d v="2023-11-07T00:00:00"/>
    <s v=" Paid "/>
  </r>
  <r>
    <x v="9"/>
    <x v="0"/>
    <s v="Housing"/>
    <s v="Other"/>
    <n v="847"/>
    <d v="2023-11-08T00:00:00"/>
    <s v=" Paid "/>
  </r>
  <r>
    <x v="9"/>
    <x v="0"/>
    <s v="Personal"/>
    <s v="School loans"/>
    <n v="489"/>
    <d v="2023-11-09T00:00:00"/>
    <s v=" Paid "/>
  </r>
  <r>
    <x v="9"/>
    <x v="0"/>
    <s v="Personal"/>
    <s v="Shopping"/>
    <n v="787"/>
    <d v="2023-11-04T00:00:00"/>
    <s v=" Paid "/>
  </r>
  <r>
    <x v="9"/>
    <x v="0"/>
    <s v="Personal"/>
    <s v="Outing"/>
    <n v="897"/>
    <d v="2023-11-05T00:00:00"/>
    <s v=" Paid "/>
  </r>
  <r>
    <x v="9"/>
    <x v="0"/>
    <s v="Transportation"/>
    <s v="Cleaning"/>
    <n v="849"/>
    <d v="2023-11-06T00:00:00"/>
    <s v=" Paid "/>
  </r>
  <r>
    <x v="9"/>
    <x v="0"/>
    <s v="Transportation"/>
    <s v="Gas"/>
    <n v="987"/>
    <d v="2023-11-07T00:00:00"/>
    <s v=" Paid "/>
  </r>
  <r>
    <x v="9"/>
    <x v="0"/>
    <s v="Transportation"/>
    <s v="vehicle insurance"/>
    <n v="988"/>
    <d v="2023-11-03T00:00:00"/>
    <s v=" Paid "/>
  </r>
  <r>
    <x v="9"/>
    <x v="0"/>
    <s v="Transportation"/>
    <s v="Maintenance"/>
    <n v="487"/>
    <d v="2023-11-04T00:00:00"/>
    <s v=" Paid "/>
  </r>
  <r>
    <x v="9"/>
    <x v="0"/>
    <s v="Transportation"/>
    <s v="Parking"/>
    <n v="898"/>
    <d v="2023-11-06T00:00:00"/>
    <s v=" Paid "/>
  </r>
  <r>
    <x v="9"/>
    <x v="0"/>
    <s v="Transportation"/>
    <s v="Installment"/>
    <n v="549"/>
    <d v="2023-11-07T00:00:00"/>
    <s v=" Paid "/>
  </r>
  <r>
    <x v="9"/>
    <x v="0"/>
    <s v="Transportation"/>
    <s v="Registration"/>
    <n v="897"/>
    <d v="2023-11-08T00:00:00"/>
    <s v=" Paid "/>
  </r>
  <r>
    <x v="9"/>
    <x v="0"/>
    <s v="Transportation"/>
    <s v="Toll"/>
    <n v="8498"/>
    <d v="2023-11-09T00:00:00"/>
    <s v=" Paid "/>
  </r>
  <r>
    <x v="9"/>
    <x v="0"/>
    <s v="Transportation"/>
    <s v="Other"/>
    <n v="49"/>
    <d v="2023-11-04T00:00:00"/>
    <s v=" Paid "/>
  </r>
  <r>
    <x v="9"/>
    <x v="1"/>
    <s v="Main Income"/>
    <s v="Salary"/>
    <n v="45000"/>
    <m/>
    <m/>
  </r>
  <r>
    <x v="9"/>
    <x v="1"/>
    <s v="Main Income"/>
    <s v="My Shop"/>
    <n v="6587"/>
    <m/>
    <m/>
  </r>
  <r>
    <x v="9"/>
    <x v="1"/>
    <s v="Side Income"/>
    <s v="E-commerce"/>
    <n v="564"/>
    <m/>
    <m/>
  </r>
  <r>
    <x v="9"/>
    <x v="1"/>
    <s v="Side Income"/>
    <s v="Google Adsecne"/>
    <n v="50"/>
    <m/>
    <m/>
  </r>
  <r>
    <x v="10"/>
    <x v="0"/>
    <s v="Housing"/>
    <s v="Cleaning"/>
    <n v="1658"/>
    <d v="2023-08-01T00:00:00"/>
    <s v=" Paid "/>
  </r>
  <r>
    <x v="10"/>
    <x v="0"/>
    <s v="Housing"/>
    <s v="Electric"/>
    <n v="6515"/>
    <d v="2023-08-07T00:00:00"/>
    <s v=" Paid "/>
  </r>
  <r>
    <x v="10"/>
    <x v="0"/>
    <s v="Housing"/>
    <s v="Insurance"/>
    <n v="315"/>
    <d v="2023-08-02T00:00:00"/>
    <s v=" Paid "/>
  </r>
  <r>
    <x v="10"/>
    <x v="0"/>
    <s v="Housing"/>
    <s v="Internet"/>
    <n v="847"/>
    <d v="2023-08-04T00:00:00"/>
    <s v=" Paid "/>
  </r>
  <r>
    <x v="10"/>
    <x v="0"/>
    <s v="Housing"/>
    <s v="Water"/>
    <n v="497"/>
    <d v="2023-08-04T00:00:00"/>
    <s v=" Paid "/>
  </r>
  <r>
    <x v="10"/>
    <x v="0"/>
    <s v="Housing"/>
    <s v="Parking Fee"/>
    <n v="568"/>
    <d v="2023-08-05T00:00:00"/>
    <s v=" Late "/>
  </r>
  <r>
    <x v="10"/>
    <x v="0"/>
    <s v="Housing"/>
    <s v="Rent"/>
    <n v="895"/>
    <d v="2023-08-06T00:00:00"/>
    <s v=" Paid "/>
  </r>
  <r>
    <x v="10"/>
    <x v="0"/>
    <s v="Housing"/>
    <s v="TV Subscription"/>
    <n v="658"/>
    <d v="2023-08-07T00:00:00"/>
    <s v=" Paid "/>
  </r>
  <r>
    <x v="10"/>
    <x v="0"/>
    <s v="Housing"/>
    <s v="Other"/>
    <n v="564"/>
    <d v="2023-08-08T00:00:00"/>
    <s v=" Late "/>
  </r>
  <r>
    <x v="10"/>
    <x v="0"/>
    <s v="Personal"/>
    <s v="School loans"/>
    <n v="848"/>
    <d v="2023-08-09T00:00:00"/>
    <s v=" Paid "/>
  </r>
  <r>
    <x v="10"/>
    <x v="0"/>
    <s v="Personal"/>
    <s v="Shopping"/>
    <n v="658"/>
    <d v="2023-08-04T00:00:00"/>
    <s v=" Paid "/>
  </r>
  <r>
    <x v="10"/>
    <x v="0"/>
    <s v="Personal"/>
    <s v="Outing"/>
    <n v="985"/>
    <d v="2023-08-05T00:00:00"/>
    <s v=" Late "/>
  </r>
  <r>
    <x v="10"/>
    <x v="0"/>
    <s v="Transportation"/>
    <s v="Cleaning"/>
    <n v="584"/>
    <d v="2023-08-06T00:00:00"/>
    <s v=" Paid "/>
  </r>
  <r>
    <x v="10"/>
    <x v="0"/>
    <s v="Transportation"/>
    <s v="Gas"/>
    <n v="6165"/>
    <d v="2023-08-07T00:00:00"/>
    <s v=" Paid "/>
  </r>
  <r>
    <x v="10"/>
    <x v="0"/>
    <s v="Transportation"/>
    <s v="vehicle insurance"/>
    <n v="6789"/>
    <d v="2023-08-03T00:00:00"/>
    <s v=" Late "/>
  </r>
  <r>
    <x v="10"/>
    <x v="0"/>
    <s v="Transportation"/>
    <s v="Maintenance"/>
    <n v="156"/>
    <d v="2023-08-04T00:00:00"/>
    <s v=" Paid "/>
  </r>
  <r>
    <x v="10"/>
    <x v="0"/>
    <s v="Transportation"/>
    <s v="Parking"/>
    <n v="568"/>
    <d v="2023-08-05T00:00:00"/>
    <s v=" Paid "/>
  </r>
  <r>
    <x v="10"/>
    <x v="0"/>
    <s v="Transportation"/>
    <s v="Installment"/>
    <n v="6518"/>
    <d v="2023-08-06T00:00:00"/>
    <s v=" Late "/>
  </r>
  <r>
    <x v="10"/>
    <x v="0"/>
    <s v="Transportation"/>
    <s v="Registration"/>
    <n v="6548"/>
    <d v="2023-08-07T00:00:00"/>
    <s v=" Paid "/>
  </r>
  <r>
    <x v="10"/>
    <x v="0"/>
    <s v="Transportation"/>
    <s v="Toll"/>
    <n v="64"/>
    <d v="2023-08-08T00:00:00"/>
    <s v=" Paid "/>
  </r>
  <r>
    <x v="10"/>
    <x v="0"/>
    <s v="Transportation"/>
    <s v="Other"/>
    <n v="84"/>
    <d v="2023-08-09T00:00:00"/>
    <s v=" Paid "/>
  </r>
  <r>
    <x v="10"/>
    <x v="1"/>
    <s v="Main Income"/>
    <s v="Salary"/>
    <n v="30000"/>
    <m/>
    <m/>
  </r>
  <r>
    <x v="10"/>
    <x v="1"/>
    <s v="Main Income"/>
    <s v="My Shop"/>
    <n v="25000"/>
    <m/>
    <m/>
  </r>
  <r>
    <x v="10"/>
    <x v="1"/>
    <s v="Side Income"/>
    <s v="E-commerce"/>
    <n v="1512"/>
    <m/>
    <m/>
  </r>
  <r>
    <x v="10"/>
    <x v="1"/>
    <s v="Side Income"/>
    <s v="Google Adsecne"/>
    <n v="200"/>
    <m/>
    <m/>
  </r>
  <r>
    <x v="11"/>
    <x v="0"/>
    <s v="Housing"/>
    <s v="Cleaning"/>
    <n v="949"/>
    <d v="2023-12-01T00:00:00"/>
    <s v=" Paid "/>
  </r>
  <r>
    <x v="11"/>
    <x v="0"/>
    <s v="Housing"/>
    <s v="Electric"/>
    <n v="541"/>
    <d v="2023-12-07T00:00:00"/>
    <s v=" Late "/>
  </r>
  <r>
    <x v="11"/>
    <x v="0"/>
    <s v="Housing"/>
    <s v="Insurance"/>
    <n v="978"/>
    <d v="2023-12-02T00:00:00"/>
    <s v=" Paid "/>
  </r>
  <r>
    <x v="11"/>
    <x v="0"/>
    <s v="Housing"/>
    <s v="Internet"/>
    <n v="587"/>
    <d v="2023-12-04T00:00:00"/>
    <s v=" Paid "/>
  </r>
  <r>
    <x v="11"/>
    <x v="0"/>
    <s v="Housing"/>
    <s v="Water"/>
    <n v="495"/>
    <d v="2023-12-04T00:00:00"/>
    <s v=" Late "/>
  </r>
  <r>
    <x v="11"/>
    <x v="0"/>
    <s v="Housing"/>
    <s v="Parking Fee"/>
    <n v="265"/>
    <d v="2023-12-05T00:00:00"/>
    <s v=" Paid "/>
  </r>
  <r>
    <x v="11"/>
    <x v="0"/>
    <s v="Housing"/>
    <s v="Rent"/>
    <n v="236"/>
    <d v="2023-12-06T00:00:00"/>
    <s v=" Paid "/>
  </r>
  <r>
    <x v="11"/>
    <x v="0"/>
    <s v="Housing"/>
    <s v="TV Subscription"/>
    <n v="459"/>
    <d v="2023-12-07T00:00:00"/>
    <s v=" Late "/>
  </r>
  <r>
    <x v="11"/>
    <x v="0"/>
    <s v="Housing"/>
    <s v="Other"/>
    <n v="782"/>
    <d v="2023-12-08T00:00:00"/>
    <s v=" Paid "/>
  </r>
  <r>
    <x v="11"/>
    <x v="0"/>
    <s v="Personal"/>
    <s v="School loans"/>
    <n v="365"/>
    <d v="2023-12-09T00:00:00"/>
    <s v=" Paid "/>
  </r>
  <r>
    <x v="11"/>
    <x v="0"/>
    <s v="Personal"/>
    <s v="Shopping"/>
    <n v="984"/>
    <d v="2023-12-04T00:00:00"/>
    <s v=" Paid "/>
  </r>
  <r>
    <x v="11"/>
    <x v="0"/>
    <s v="Personal"/>
    <s v="Outing"/>
    <n v="1254"/>
    <d v="2023-12-05T00:00:00"/>
    <s v=" Paid "/>
  </r>
  <r>
    <x v="11"/>
    <x v="0"/>
    <s v="Transportation"/>
    <s v="Cleaning"/>
    <n v="3659"/>
    <d v="2023-12-06T00:00:00"/>
    <s v=" Paid "/>
  </r>
  <r>
    <x v="11"/>
    <x v="0"/>
    <s v="Transportation"/>
    <s v="Gas"/>
    <n v="921"/>
    <d v="2023-12-07T00:00:00"/>
    <s v=" Paid "/>
  </r>
  <r>
    <x v="11"/>
    <x v="0"/>
    <s v="Transportation"/>
    <s v="vehicle insurance"/>
    <n v="548"/>
    <d v="2023-12-03T00:00:00"/>
    <s v=" Paid "/>
  </r>
  <r>
    <x v="11"/>
    <x v="0"/>
    <s v="Transportation"/>
    <s v="Maintenance"/>
    <n v="400"/>
    <d v="2023-12-04T00:00:00"/>
    <s v=" Paid "/>
  </r>
  <r>
    <x v="11"/>
    <x v="0"/>
    <s v="Transportation"/>
    <s v="Parking"/>
    <n v="694"/>
    <d v="2023-12-05T00:00:00"/>
    <s v=" Paid "/>
  </r>
  <r>
    <x v="11"/>
    <x v="0"/>
    <s v="Transportation"/>
    <s v="Installment"/>
    <n v="782"/>
    <d v="2023-12-06T00:00:00"/>
    <s v=" Paid "/>
  </r>
  <r>
    <x v="11"/>
    <x v="0"/>
    <s v="Transportation"/>
    <s v="Registration"/>
    <n v="361"/>
    <d v="2023-12-07T00:00:00"/>
    <s v=" Paid "/>
  </r>
  <r>
    <x v="11"/>
    <x v="0"/>
    <s v="Transportation"/>
    <s v="Toll"/>
    <n v="987"/>
    <d v="2023-12-08T00:00:00"/>
    <s v=" Paid "/>
  </r>
  <r>
    <x v="11"/>
    <x v="0"/>
    <s v="Transportation"/>
    <s v="Other"/>
    <n v="154"/>
    <d v="2023-12-09T00:00:00"/>
    <s v=" Paid "/>
  </r>
  <r>
    <x v="11"/>
    <x v="1"/>
    <s v="Main Income"/>
    <s v="Salary"/>
    <n v="60000"/>
    <m/>
    <m/>
  </r>
  <r>
    <x v="11"/>
    <x v="1"/>
    <s v="Main Income"/>
    <s v="My Shop"/>
    <n v="3654"/>
    <m/>
    <m/>
  </r>
  <r>
    <x v="11"/>
    <x v="1"/>
    <s v="Side Income"/>
    <s v="E-commerce"/>
    <n v="2356"/>
    <m/>
    <m/>
  </r>
  <r>
    <x v="11"/>
    <x v="1"/>
    <s v="Side Income"/>
    <s v="Google Adsecne"/>
    <n v="100"/>
    <m/>
    <m/>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1">
  <r>
    <x v="0"/>
    <x v="0"/>
    <x v="0"/>
    <x v="0"/>
    <n v="400"/>
    <d v="2023-01-07T00:00:00"/>
    <x v="0"/>
  </r>
  <r>
    <x v="0"/>
    <x v="0"/>
    <x v="0"/>
    <x v="1"/>
    <n v="280"/>
    <d v="2023-01-02T00:00:00"/>
    <x v="1"/>
  </r>
  <r>
    <x v="0"/>
    <x v="0"/>
    <x v="0"/>
    <x v="2"/>
    <n v="77"/>
    <d v="2023-01-02T00:00:00"/>
    <x v="0"/>
  </r>
  <r>
    <x v="0"/>
    <x v="0"/>
    <x v="0"/>
    <x v="3"/>
    <n v="350"/>
    <d v="2023-01-03T00:00:00"/>
    <x v="0"/>
  </r>
  <r>
    <x v="0"/>
    <x v="0"/>
    <x v="0"/>
    <x v="4"/>
    <n v="100"/>
    <d v="2023-01-04T00:00:00"/>
    <x v="0"/>
  </r>
  <r>
    <x v="0"/>
    <x v="0"/>
    <x v="0"/>
    <x v="5"/>
    <n v="245"/>
    <d v="2023-01-05T00:00:00"/>
    <x v="0"/>
  </r>
  <r>
    <x v="0"/>
    <x v="0"/>
    <x v="0"/>
    <x v="6"/>
    <n v="1500"/>
    <d v="2023-01-06T00:00:00"/>
    <x v="0"/>
  </r>
  <r>
    <x v="0"/>
    <x v="0"/>
    <x v="0"/>
    <x v="7"/>
    <n v="70"/>
    <d v="2023-01-07T00:00:00"/>
    <x v="1"/>
  </r>
  <r>
    <x v="0"/>
    <x v="0"/>
    <x v="0"/>
    <x v="8"/>
    <n v="430"/>
    <d v="2023-01-08T00:00:00"/>
    <x v="0"/>
  </r>
  <r>
    <x v="0"/>
    <x v="0"/>
    <x v="1"/>
    <x v="9"/>
    <n v="1100"/>
    <d v="2023-01-09T00:00:00"/>
    <x v="0"/>
  </r>
  <r>
    <x v="0"/>
    <x v="0"/>
    <x v="1"/>
    <x v="10"/>
    <n v="700"/>
    <d v="2023-01-04T00:00:00"/>
    <x v="0"/>
  </r>
  <r>
    <x v="0"/>
    <x v="0"/>
    <x v="1"/>
    <x v="11"/>
    <n v="400"/>
    <d v="2023-01-05T00:00:00"/>
    <x v="0"/>
  </r>
  <r>
    <x v="0"/>
    <x v="0"/>
    <x v="2"/>
    <x v="0"/>
    <n v="88"/>
    <d v="2023-01-06T00:00:00"/>
    <x v="0"/>
  </r>
  <r>
    <x v="0"/>
    <x v="0"/>
    <x v="2"/>
    <x v="12"/>
    <n v="352"/>
    <d v="2023-01-07T00:00:00"/>
    <x v="0"/>
  </r>
  <r>
    <x v="0"/>
    <x v="0"/>
    <x v="2"/>
    <x v="13"/>
    <n v="100"/>
    <d v="2023-01-03T00:00:00"/>
    <x v="0"/>
  </r>
  <r>
    <x v="0"/>
    <x v="0"/>
    <x v="2"/>
    <x v="14"/>
    <n v="220"/>
    <d v="2023-01-04T00:00:00"/>
    <x v="0"/>
  </r>
  <r>
    <x v="0"/>
    <x v="0"/>
    <x v="2"/>
    <x v="15"/>
    <n v="187"/>
    <d v="2023-01-05T00:00:00"/>
    <x v="0"/>
  </r>
  <r>
    <x v="0"/>
    <x v="0"/>
    <x v="2"/>
    <x v="16"/>
    <n v="1045"/>
    <d v="2023-01-06T00:00:00"/>
    <x v="0"/>
  </r>
  <r>
    <x v="0"/>
    <x v="0"/>
    <x v="2"/>
    <x v="17"/>
    <n v="110"/>
    <d v="2023-01-07T00:00:00"/>
    <x v="0"/>
  </r>
  <r>
    <x v="0"/>
    <x v="0"/>
    <x v="2"/>
    <x v="18"/>
    <n v="33"/>
    <d v="2023-01-08T00:00:00"/>
    <x v="0"/>
  </r>
  <r>
    <x v="0"/>
    <x v="0"/>
    <x v="2"/>
    <x v="8"/>
    <n v="55"/>
    <d v="2023-01-09T00:00:00"/>
    <x v="0"/>
  </r>
  <r>
    <x v="0"/>
    <x v="1"/>
    <x v="3"/>
    <x v="19"/>
    <n v="13000"/>
    <m/>
    <x v="2"/>
  </r>
  <r>
    <x v="0"/>
    <x v="1"/>
    <x v="3"/>
    <x v="20"/>
    <n v="8000"/>
    <m/>
    <x v="2"/>
  </r>
  <r>
    <x v="0"/>
    <x v="1"/>
    <x v="4"/>
    <x v="21"/>
    <n v="2100"/>
    <m/>
    <x v="2"/>
  </r>
  <r>
    <x v="0"/>
    <x v="1"/>
    <x v="4"/>
    <x v="22"/>
    <n v="140"/>
    <m/>
    <x v="2"/>
  </r>
  <r>
    <x v="1"/>
    <x v="0"/>
    <x v="0"/>
    <x v="0"/>
    <n v="15146"/>
    <d v="2023-02-07T00:00:00"/>
    <x v="0"/>
  </r>
  <r>
    <x v="1"/>
    <x v="0"/>
    <x v="0"/>
    <x v="1"/>
    <n v="16"/>
    <d v="2023-02-02T00:00:00"/>
    <x v="0"/>
  </r>
  <r>
    <x v="1"/>
    <x v="0"/>
    <x v="0"/>
    <x v="2"/>
    <n v="23"/>
    <d v="2023-02-02T00:00:00"/>
    <x v="0"/>
  </r>
  <r>
    <x v="1"/>
    <x v="0"/>
    <x v="0"/>
    <x v="3"/>
    <n v="16"/>
    <d v="2023-02-03T00:00:00"/>
    <x v="0"/>
  </r>
  <r>
    <x v="1"/>
    <x v="0"/>
    <x v="0"/>
    <x v="4"/>
    <n v="449"/>
    <d v="2023-02-04T00:00:00"/>
    <x v="0"/>
  </r>
  <r>
    <x v="1"/>
    <x v="0"/>
    <x v="0"/>
    <x v="5"/>
    <n v="153"/>
    <d v="2023-02-05T00:00:00"/>
    <x v="0"/>
  </r>
  <r>
    <x v="1"/>
    <x v="0"/>
    <x v="0"/>
    <x v="6"/>
    <n v="49"/>
    <d v="2023-02-06T00:00:00"/>
    <x v="0"/>
  </r>
  <r>
    <x v="1"/>
    <x v="0"/>
    <x v="0"/>
    <x v="7"/>
    <n v="4351"/>
    <d v="2023-02-07T00:00:00"/>
    <x v="0"/>
  </r>
  <r>
    <x v="1"/>
    <x v="0"/>
    <x v="0"/>
    <x v="8"/>
    <n v="2136"/>
    <d v="2023-02-08T00:00:00"/>
    <x v="0"/>
  </r>
  <r>
    <x v="1"/>
    <x v="0"/>
    <x v="1"/>
    <x v="9"/>
    <n v="31"/>
    <d v="2023-02-09T00:00:00"/>
    <x v="0"/>
  </r>
  <r>
    <x v="1"/>
    <x v="0"/>
    <x v="1"/>
    <x v="10"/>
    <n v="8949"/>
    <d v="2023-02-04T00:00:00"/>
    <x v="0"/>
  </r>
  <r>
    <x v="1"/>
    <x v="0"/>
    <x v="1"/>
    <x v="11"/>
    <n v="31"/>
    <d v="2023-02-05T00:00:00"/>
    <x v="0"/>
  </r>
  <r>
    <x v="1"/>
    <x v="0"/>
    <x v="2"/>
    <x v="0"/>
    <n v="461"/>
    <d v="2023-02-06T00:00:00"/>
    <x v="0"/>
  </r>
  <r>
    <x v="1"/>
    <x v="0"/>
    <x v="2"/>
    <x v="12"/>
    <n v="3165"/>
    <d v="2023-02-07T00:00:00"/>
    <x v="0"/>
  </r>
  <r>
    <x v="1"/>
    <x v="0"/>
    <x v="2"/>
    <x v="13"/>
    <n v="321"/>
    <d v="2023-02-03T00:00:00"/>
    <x v="0"/>
  </r>
  <r>
    <x v="1"/>
    <x v="0"/>
    <x v="2"/>
    <x v="14"/>
    <n v="31"/>
    <d v="2023-02-04T00:00:00"/>
    <x v="0"/>
  </r>
  <r>
    <x v="1"/>
    <x v="0"/>
    <x v="2"/>
    <x v="15"/>
    <n v="3631"/>
    <d v="2023-02-05T00:00:00"/>
    <x v="0"/>
  </r>
  <r>
    <x v="1"/>
    <x v="0"/>
    <x v="2"/>
    <x v="16"/>
    <n v="9496"/>
    <d v="2023-02-06T00:00:00"/>
    <x v="0"/>
  </r>
  <r>
    <x v="1"/>
    <x v="0"/>
    <x v="2"/>
    <x v="17"/>
    <n v="984"/>
    <d v="2023-02-07T00:00:00"/>
    <x v="0"/>
  </r>
  <r>
    <x v="1"/>
    <x v="0"/>
    <x v="2"/>
    <x v="18"/>
    <n v="3514"/>
    <d v="2023-02-08T00:00:00"/>
    <x v="0"/>
  </r>
  <r>
    <x v="1"/>
    <x v="0"/>
    <x v="2"/>
    <x v="8"/>
    <n v="400"/>
    <d v="2023-02-09T00:00:00"/>
    <x v="0"/>
  </r>
  <r>
    <x v="1"/>
    <x v="1"/>
    <x v="3"/>
    <x v="19"/>
    <n v="50000"/>
    <m/>
    <x v="2"/>
  </r>
  <r>
    <x v="1"/>
    <x v="1"/>
    <x v="3"/>
    <x v="20"/>
    <n v="6516"/>
    <m/>
    <x v="2"/>
  </r>
  <r>
    <x v="1"/>
    <x v="1"/>
    <x v="4"/>
    <x v="21"/>
    <n v="1569"/>
    <m/>
    <x v="2"/>
  </r>
  <r>
    <x v="1"/>
    <x v="1"/>
    <x v="4"/>
    <x v="22"/>
    <n v="150"/>
    <m/>
    <x v="2"/>
  </r>
  <r>
    <x v="2"/>
    <x v="0"/>
    <x v="0"/>
    <x v="0"/>
    <n v="894"/>
    <d v="2023-03-06T00:00:00"/>
    <x v="0"/>
  </r>
  <r>
    <x v="2"/>
    <x v="0"/>
    <x v="0"/>
    <x v="1"/>
    <n v="56"/>
    <d v="2023-03-07T00:00:00"/>
    <x v="0"/>
  </r>
  <r>
    <x v="2"/>
    <x v="0"/>
    <x v="0"/>
    <x v="2"/>
    <n v="1321"/>
    <d v="2023-03-08T00:00:00"/>
    <x v="0"/>
  </r>
  <r>
    <x v="2"/>
    <x v="0"/>
    <x v="0"/>
    <x v="3"/>
    <n v="6416"/>
    <d v="2023-03-09T00:00:00"/>
    <x v="0"/>
  </r>
  <r>
    <x v="2"/>
    <x v="0"/>
    <x v="0"/>
    <x v="4"/>
    <n v="351"/>
    <d v="2023-03-04T00:00:00"/>
    <x v="0"/>
  </r>
  <r>
    <x v="2"/>
    <x v="0"/>
    <x v="0"/>
    <x v="5"/>
    <n v="468"/>
    <d v="2023-03-05T00:00:00"/>
    <x v="0"/>
  </r>
  <r>
    <x v="2"/>
    <x v="0"/>
    <x v="0"/>
    <x v="6"/>
    <n v="513"/>
    <d v="2023-03-06T00:00:00"/>
    <x v="1"/>
  </r>
  <r>
    <x v="2"/>
    <x v="0"/>
    <x v="0"/>
    <x v="7"/>
    <n v="3225"/>
    <d v="2023-03-07T00:00:00"/>
    <x v="0"/>
  </r>
  <r>
    <x v="2"/>
    <x v="0"/>
    <x v="0"/>
    <x v="8"/>
    <n v="231"/>
    <d v="2023-03-08T00:00:00"/>
    <x v="1"/>
  </r>
  <r>
    <x v="2"/>
    <x v="0"/>
    <x v="1"/>
    <x v="9"/>
    <n v="1616"/>
    <d v="2023-03-09T00:00:00"/>
    <x v="0"/>
  </r>
  <r>
    <x v="2"/>
    <x v="0"/>
    <x v="1"/>
    <x v="10"/>
    <n v="31"/>
    <d v="2023-03-04T00:00:00"/>
    <x v="0"/>
  </r>
  <r>
    <x v="2"/>
    <x v="0"/>
    <x v="1"/>
    <x v="11"/>
    <n v="684"/>
    <d v="2023-03-05T00:00:00"/>
    <x v="0"/>
  </r>
  <r>
    <x v="2"/>
    <x v="0"/>
    <x v="2"/>
    <x v="0"/>
    <n v="98"/>
    <d v="2023-03-06T00:00:00"/>
    <x v="1"/>
  </r>
  <r>
    <x v="2"/>
    <x v="0"/>
    <x v="2"/>
    <x v="12"/>
    <n v="3514"/>
    <d v="2023-03-07T00:00:00"/>
    <x v="0"/>
  </r>
  <r>
    <x v="2"/>
    <x v="0"/>
    <x v="2"/>
    <x v="13"/>
    <n v="641"/>
    <d v="2023-03-03T00:00:00"/>
    <x v="0"/>
  </r>
  <r>
    <x v="2"/>
    <x v="0"/>
    <x v="2"/>
    <x v="14"/>
    <n v="1368"/>
    <d v="2023-03-04T00:00:00"/>
    <x v="1"/>
  </r>
  <r>
    <x v="2"/>
    <x v="0"/>
    <x v="2"/>
    <x v="15"/>
    <n v="400"/>
    <d v="2023-03-06T00:00:00"/>
    <x v="0"/>
  </r>
  <r>
    <x v="2"/>
    <x v="0"/>
    <x v="2"/>
    <x v="16"/>
    <n v="489"/>
    <d v="2023-03-07T00:00:00"/>
    <x v="0"/>
  </r>
  <r>
    <x v="2"/>
    <x v="0"/>
    <x v="2"/>
    <x v="17"/>
    <n v="988"/>
    <d v="2023-03-08T00:00:00"/>
    <x v="0"/>
  </r>
  <r>
    <x v="2"/>
    <x v="0"/>
    <x v="2"/>
    <x v="18"/>
    <n v="5616"/>
    <d v="2023-03-09T00:00:00"/>
    <x v="0"/>
  </r>
  <r>
    <x v="2"/>
    <x v="0"/>
    <x v="2"/>
    <x v="8"/>
    <n v="895"/>
    <d v="2023-03-04T00:00:00"/>
    <x v="0"/>
  </r>
  <r>
    <x v="2"/>
    <x v="1"/>
    <x v="3"/>
    <x v="19"/>
    <n v="60000"/>
    <m/>
    <x v="2"/>
  </r>
  <r>
    <x v="2"/>
    <x v="1"/>
    <x v="3"/>
    <x v="20"/>
    <n v="1565"/>
    <m/>
    <x v="2"/>
  </r>
  <r>
    <x v="2"/>
    <x v="1"/>
    <x v="4"/>
    <x v="21"/>
    <n v="665"/>
    <m/>
    <x v="2"/>
  </r>
  <r>
    <x v="2"/>
    <x v="1"/>
    <x v="4"/>
    <x v="22"/>
    <n v="120"/>
    <m/>
    <x v="2"/>
  </r>
  <r>
    <x v="3"/>
    <x v="0"/>
    <x v="0"/>
    <x v="0"/>
    <n v="949"/>
    <d v="2023-04-03T00:00:00"/>
    <x v="0"/>
  </r>
  <r>
    <x v="3"/>
    <x v="0"/>
    <x v="0"/>
    <x v="1"/>
    <n v="56"/>
    <d v="2023-04-05T00:00:00"/>
    <x v="0"/>
  </r>
  <r>
    <x v="3"/>
    <x v="0"/>
    <x v="0"/>
    <x v="2"/>
    <n v="165"/>
    <d v="2023-04-07T00:00:00"/>
    <x v="0"/>
  </r>
  <r>
    <x v="3"/>
    <x v="0"/>
    <x v="0"/>
    <x v="3"/>
    <n v="3212"/>
    <d v="2023-04-09T00:00:00"/>
    <x v="0"/>
  </r>
  <r>
    <x v="3"/>
    <x v="0"/>
    <x v="0"/>
    <x v="4"/>
    <n v="6516"/>
    <d v="2023-04-04T00:00:00"/>
    <x v="0"/>
  </r>
  <r>
    <x v="3"/>
    <x v="0"/>
    <x v="0"/>
    <x v="5"/>
    <n v="213"/>
    <d v="2023-04-05T00:00:00"/>
    <x v="0"/>
  </r>
  <r>
    <x v="3"/>
    <x v="0"/>
    <x v="0"/>
    <x v="6"/>
    <n v="464"/>
    <d v="2023-04-06T00:00:00"/>
    <x v="0"/>
  </r>
  <r>
    <x v="3"/>
    <x v="0"/>
    <x v="0"/>
    <x v="7"/>
    <n v="361"/>
    <d v="2023-04-07T00:00:00"/>
    <x v="0"/>
  </r>
  <r>
    <x v="3"/>
    <x v="0"/>
    <x v="0"/>
    <x v="8"/>
    <n v="23"/>
    <d v="2023-04-08T00:00:00"/>
    <x v="0"/>
  </r>
  <r>
    <x v="3"/>
    <x v="0"/>
    <x v="1"/>
    <x v="9"/>
    <n v="16"/>
    <d v="2023-04-09T00:00:00"/>
    <x v="0"/>
  </r>
  <r>
    <x v="3"/>
    <x v="0"/>
    <x v="1"/>
    <x v="10"/>
    <n v="322"/>
    <d v="2023-04-04T00:00:00"/>
    <x v="0"/>
  </r>
  <r>
    <x v="3"/>
    <x v="0"/>
    <x v="1"/>
    <x v="11"/>
    <n v="16"/>
    <d v="2023-04-05T00:00:00"/>
    <x v="0"/>
  </r>
  <r>
    <x v="3"/>
    <x v="0"/>
    <x v="2"/>
    <x v="0"/>
    <n v="489"/>
    <d v="2023-04-01T00:00:00"/>
    <x v="0"/>
  </r>
  <r>
    <x v="3"/>
    <x v="0"/>
    <x v="2"/>
    <x v="12"/>
    <n v="16"/>
    <d v="2023-04-01T00:00:00"/>
    <x v="0"/>
  </r>
  <r>
    <x v="3"/>
    <x v="0"/>
    <x v="2"/>
    <x v="13"/>
    <n v="312"/>
    <d v="2023-04-01T00:00:00"/>
    <x v="0"/>
  </r>
  <r>
    <x v="3"/>
    <x v="0"/>
    <x v="2"/>
    <x v="14"/>
    <n v="64"/>
    <d v="2023-04-01T00:00:00"/>
    <x v="0"/>
  </r>
  <r>
    <x v="3"/>
    <x v="0"/>
    <x v="2"/>
    <x v="15"/>
    <n v="166"/>
    <d v="2023-04-05T00:00:00"/>
    <x v="0"/>
  </r>
  <r>
    <x v="3"/>
    <x v="0"/>
    <x v="2"/>
    <x v="16"/>
    <n v="64"/>
    <d v="2023-04-06T00:00:00"/>
    <x v="0"/>
  </r>
  <r>
    <x v="3"/>
    <x v="0"/>
    <x v="2"/>
    <x v="17"/>
    <n v="31"/>
    <d v="2023-04-07T00:00:00"/>
    <x v="0"/>
  </r>
  <r>
    <x v="3"/>
    <x v="0"/>
    <x v="2"/>
    <x v="18"/>
    <n v="4941"/>
    <d v="2023-04-08T00:00:00"/>
    <x v="0"/>
  </r>
  <r>
    <x v="3"/>
    <x v="0"/>
    <x v="2"/>
    <x v="8"/>
    <n v="321"/>
    <d v="2023-04-09T00:00:00"/>
    <x v="0"/>
  </r>
  <r>
    <x v="3"/>
    <x v="1"/>
    <x v="3"/>
    <x v="19"/>
    <n v="63000"/>
    <m/>
    <x v="2"/>
  </r>
  <r>
    <x v="3"/>
    <x v="1"/>
    <x v="3"/>
    <x v="20"/>
    <n v="10225"/>
    <m/>
    <x v="2"/>
  </r>
  <r>
    <x v="3"/>
    <x v="1"/>
    <x v="4"/>
    <x v="21"/>
    <n v="5000"/>
    <m/>
    <x v="2"/>
  </r>
  <r>
    <x v="3"/>
    <x v="1"/>
    <x v="4"/>
    <x v="22"/>
    <n v="130"/>
    <m/>
    <x v="2"/>
  </r>
  <r>
    <x v="4"/>
    <x v="0"/>
    <x v="0"/>
    <x v="0"/>
    <n v="515"/>
    <d v="2023-05-01T00:00:00"/>
    <x v="0"/>
  </r>
  <r>
    <x v="4"/>
    <x v="0"/>
    <x v="0"/>
    <x v="1"/>
    <n v="156"/>
    <d v="2023-05-09T00:00:00"/>
    <x v="0"/>
  </r>
  <r>
    <x v="4"/>
    <x v="0"/>
    <x v="0"/>
    <x v="2"/>
    <n v="321"/>
    <d v="2023-05-03T00:00:00"/>
    <x v="0"/>
  </r>
  <r>
    <x v="4"/>
    <x v="0"/>
    <x v="0"/>
    <x v="3"/>
    <n v="316"/>
    <d v="2023-05-04T00:00:00"/>
    <x v="0"/>
  </r>
  <r>
    <x v="4"/>
    <x v="0"/>
    <x v="0"/>
    <x v="4"/>
    <n v="165"/>
    <d v="2023-05-06T00:00:00"/>
    <x v="0"/>
  </r>
  <r>
    <x v="4"/>
    <x v="0"/>
    <x v="0"/>
    <x v="5"/>
    <n v="84"/>
    <d v="2023-05-07T00:00:00"/>
    <x v="0"/>
  </r>
  <r>
    <x v="4"/>
    <x v="0"/>
    <x v="0"/>
    <x v="6"/>
    <n v="565"/>
    <d v="2023-05-06T00:00:00"/>
    <x v="0"/>
  </r>
  <r>
    <x v="4"/>
    <x v="0"/>
    <x v="0"/>
    <x v="7"/>
    <n v="161"/>
    <d v="2023-05-07T00:00:00"/>
    <x v="0"/>
  </r>
  <r>
    <x v="4"/>
    <x v="0"/>
    <x v="0"/>
    <x v="8"/>
    <n v="516"/>
    <d v="2023-05-08T00:00:00"/>
    <x v="0"/>
  </r>
  <r>
    <x v="4"/>
    <x v="0"/>
    <x v="1"/>
    <x v="9"/>
    <n v="491"/>
    <d v="2023-05-09T00:00:00"/>
    <x v="0"/>
  </r>
  <r>
    <x v="4"/>
    <x v="0"/>
    <x v="1"/>
    <x v="10"/>
    <n v="196"/>
    <d v="2023-05-04T00:00:00"/>
    <x v="0"/>
  </r>
  <r>
    <x v="4"/>
    <x v="0"/>
    <x v="1"/>
    <x v="11"/>
    <n v="849"/>
    <d v="2023-05-05T00:00:00"/>
    <x v="0"/>
  </r>
  <r>
    <x v="4"/>
    <x v="0"/>
    <x v="2"/>
    <x v="0"/>
    <n v="516"/>
    <d v="2023-05-06T00:00:00"/>
    <x v="0"/>
  </r>
  <r>
    <x v="4"/>
    <x v="0"/>
    <x v="2"/>
    <x v="12"/>
    <n v="641"/>
    <d v="2023-05-07T00:00:00"/>
    <x v="0"/>
  </r>
  <r>
    <x v="4"/>
    <x v="0"/>
    <x v="2"/>
    <x v="13"/>
    <n v="419"/>
    <d v="2023-05-03T00:00:00"/>
    <x v="0"/>
  </r>
  <r>
    <x v="4"/>
    <x v="0"/>
    <x v="2"/>
    <x v="14"/>
    <n v="6165"/>
    <d v="2023-05-04T00:00:00"/>
    <x v="0"/>
  </r>
  <r>
    <x v="4"/>
    <x v="0"/>
    <x v="2"/>
    <x v="15"/>
    <n v="165"/>
    <d v="2023-05-06T00:00:00"/>
    <x v="0"/>
  </r>
  <r>
    <x v="4"/>
    <x v="0"/>
    <x v="2"/>
    <x v="16"/>
    <n v="894"/>
    <d v="2023-05-07T00:00:00"/>
    <x v="0"/>
  </r>
  <r>
    <x v="4"/>
    <x v="0"/>
    <x v="2"/>
    <x v="17"/>
    <n v="651"/>
    <d v="2023-05-08T00:00:00"/>
    <x v="0"/>
  </r>
  <r>
    <x v="4"/>
    <x v="0"/>
    <x v="2"/>
    <x v="18"/>
    <n v="9841"/>
    <d v="2023-05-09T00:00:00"/>
    <x v="0"/>
  </r>
  <r>
    <x v="4"/>
    <x v="0"/>
    <x v="2"/>
    <x v="8"/>
    <n v="615"/>
    <d v="2023-05-04T00:00:00"/>
    <x v="0"/>
  </r>
  <r>
    <x v="4"/>
    <x v="1"/>
    <x v="3"/>
    <x v="19"/>
    <n v="40000"/>
    <m/>
    <x v="2"/>
  </r>
  <r>
    <x v="4"/>
    <x v="1"/>
    <x v="3"/>
    <x v="20"/>
    <n v="1566"/>
    <m/>
    <x v="2"/>
  </r>
  <r>
    <x v="4"/>
    <x v="1"/>
    <x v="4"/>
    <x v="21"/>
    <n v="3000"/>
    <m/>
    <x v="2"/>
  </r>
  <r>
    <x v="4"/>
    <x v="1"/>
    <x v="4"/>
    <x v="22"/>
    <n v="130"/>
    <m/>
    <x v="2"/>
  </r>
  <r>
    <x v="5"/>
    <x v="0"/>
    <x v="0"/>
    <x v="0"/>
    <n v="206"/>
    <d v="2023-06-07T00:00:00"/>
    <x v="0"/>
  </r>
  <r>
    <x v="5"/>
    <x v="0"/>
    <x v="0"/>
    <x v="1"/>
    <n v="116"/>
    <d v="2023-06-02T00:00:00"/>
    <x v="0"/>
  </r>
  <r>
    <x v="5"/>
    <x v="0"/>
    <x v="0"/>
    <x v="2"/>
    <n v="1656"/>
    <d v="2023-06-02T00:00:00"/>
    <x v="0"/>
  </r>
  <r>
    <x v="5"/>
    <x v="0"/>
    <x v="0"/>
    <x v="3"/>
    <n v="165"/>
    <d v="2023-06-03T00:00:00"/>
    <x v="0"/>
  </r>
  <r>
    <x v="5"/>
    <x v="0"/>
    <x v="0"/>
    <x v="4"/>
    <n v="5165"/>
    <d v="2023-06-04T00:00:00"/>
    <x v="0"/>
  </r>
  <r>
    <x v="5"/>
    <x v="0"/>
    <x v="0"/>
    <x v="5"/>
    <n v="894"/>
    <d v="2023-06-05T00:00:00"/>
    <x v="0"/>
  </r>
  <r>
    <x v="5"/>
    <x v="0"/>
    <x v="0"/>
    <x v="6"/>
    <n v="5165"/>
    <d v="2023-06-06T00:00:00"/>
    <x v="0"/>
  </r>
  <r>
    <x v="5"/>
    <x v="0"/>
    <x v="0"/>
    <x v="7"/>
    <n v="311"/>
    <d v="2023-06-07T00:00:00"/>
    <x v="0"/>
  </r>
  <r>
    <x v="5"/>
    <x v="0"/>
    <x v="0"/>
    <x v="8"/>
    <n v="615"/>
    <d v="2023-06-08T00:00:00"/>
    <x v="0"/>
  </r>
  <r>
    <x v="5"/>
    <x v="0"/>
    <x v="1"/>
    <x v="9"/>
    <n v="561"/>
    <d v="2023-06-09T00:00:00"/>
    <x v="0"/>
  </r>
  <r>
    <x v="5"/>
    <x v="0"/>
    <x v="1"/>
    <x v="10"/>
    <n v="415"/>
    <d v="2023-06-04T00:00:00"/>
    <x v="0"/>
  </r>
  <r>
    <x v="5"/>
    <x v="0"/>
    <x v="1"/>
    <x v="11"/>
    <n v="62"/>
    <d v="2023-06-05T00:00:00"/>
    <x v="0"/>
  </r>
  <r>
    <x v="5"/>
    <x v="0"/>
    <x v="2"/>
    <x v="0"/>
    <n v="165"/>
    <d v="2023-06-06T00:00:00"/>
    <x v="0"/>
  </r>
  <r>
    <x v="5"/>
    <x v="0"/>
    <x v="2"/>
    <x v="12"/>
    <n v="915"/>
    <d v="2023-06-07T00:00:00"/>
    <x v="0"/>
  </r>
  <r>
    <x v="5"/>
    <x v="0"/>
    <x v="2"/>
    <x v="13"/>
    <n v="251"/>
    <d v="2023-06-03T00:00:00"/>
    <x v="0"/>
  </r>
  <r>
    <x v="5"/>
    <x v="0"/>
    <x v="2"/>
    <x v="14"/>
    <n v="789"/>
    <d v="2023-06-04T00:00:00"/>
    <x v="0"/>
  </r>
  <r>
    <x v="5"/>
    <x v="0"/>
    <x v="2"/>
    <x v="15"/>
    <n v="59"/>
    <d v="2023-06-05T00:00:00"/>
    <x v="0"/>
  </r>
  <r>
    <x v="5"/>
    <x v="0"/>
    <x v="2"/>
    <x v="16"/>
    <n v="478"/>
    <d v="2023-06-06T00:00:00"/>
    <x v="0"/>
  </r>
  <r>
    <x v="5"/>
    <x v="0"/>
    <x v="2"/>
    <x v="17"/>
    <n v="879"/>
    <d v="2023-06-07T00:00:00"/>
    <x v="0"/>
  </r>
  <r>
    <x v="5"/>
    <x v="0"/>
    <x v="2"/>
    <x v="18"/>
    <n v="578"/>
    <d v="2023-06-08T00:00:00"/>
    <x v="0"/>
  </r>
  <r>
    <x v="5"/>
    <x v="0"/>
    <x v="2"/>
    <x v="8"/>
    <n v="897"/>
    <d v="2023-06-09T00:00:00"/>
    <x v="0"/>
  </r>
  <r>
    <x v="5"/>
    <x v="1"/>
    <x v="3"/>
    <x v="19"/>
    <n v="20000"/>
    <m/>
    <x v="2"/>
  </r>
  <r>
    <x v="5"/>
    <x v="1"/>
    <x v="3"/>
    <x v="20"/>
    <n v="515"/>
    <m/>
    <x v="2"/>
  </r>
  <r>
    <x v="5"/>
    <x v="1"/>
    <x v="4"/>
    <x v="21"/>
    <n v="5949"/>
    <m/>
    <x v="2"/>
  </r>
  <r>
    <x v="5"/>
    <x v="1"/>
    <x v="4"/>
    <x v="22"/>
    <n v="1000"/>
    <m/>
    <x v="2"/>
  </r>
  <r>
    <x v="6"/>
    <x v="0"/>
    <x v="0"/>
    <x v="0"/>
    <n v="1561"/>
    <d v="2023-07-07T00:00:00"/>
    <x v="0"/>
  </r>
  <r>
    <x v="6"/>
    <x v="0"/>
    <x v="0"/>
    <x v="1"/>
    <n v="494"/>
    <d v="2023-07-02T00:00:00"/>
    <x v="0"/>
  </r>
  <r>
    <x v="6"/>
    <x v="0"/>
    <x v="0"/>
    <x v="2"/>
    <n v="4894"/>
    <d v="2023-07-02T00:00:00"/>
    <x v="0"/>
  </r>
  <r>
    <x v="6"/>
    <x v="0"/>
    <x v="0"/>
    <x v="3"/>
    <n v="641"/>
    <d v="2023-07-03T00:00:00"/>
    <x v="0"/>
  </r>
  <r>
    <x v="6"/>
    <x v="0"/>
    <x v="0"/>
    <x v="4"/>
    <n v="2318"/>
    <d v="2023-07-04T00:00:00"/>
    <x v="0"/>
  </r>
  <r>
    <x v="6"/>
    <x v="0"/>
    <x v="0"/>
    <x v="5"/>
    <n v="747"/>
    <d v="2023-07-05T00:00:00"/>
    <x v="0"/>
  </r>
  <r>
    <x v="6"/>
    <x v="0"/>
    <x v="0"/>
    <x v="6"/>
    <n v="984"/>
    <d v="2023-07-06T00:00:00"/>
    <x v="0"/>
  </r>
  <r>
    <x v="6"/>
    <x v="0"/>
    <x v="0"/>
    <x v="7"/>
    <n v="477"/>
    <d v="2023-07-07T00:00:00"/>
    <x v="0"/>
  </r>
  <r>
    <x v="6"/>
    <x v="0"/>
    <x v="0"/>
    <x v="8"/>
    <n v="84"/>
    <d v="2023-07-08T00:00:00"/>
    <x v="0"/>
  </r>
  <r>
    <x v="6"/>
    <x v="0"/>
    <x v="1"/>
    <x v="9"/>
    <n v="787"/>
    <d v="2023-07-09T00:00:00"/>
    <x v="0"/>
  </r>
  <r>
    <x v="6"/>
    <x v="0"/>
    <x v="1"/>
    <x v="10"/>
    <n v="894"/>
    <d v="2023-07-04T00:00:00"/>
    <x v="0"/>
  </r>
  <r>
    <x v="6"/>
    <x v="0"/>
    <x v="1"/>
    <x v="11"/>
    <n v="97"/>
    <d v="2023-07-05T00:00:00"/>
    <x v="0"/>
  </r>
  <r>
    <x v="6"/>
    <x v="0"/>
    <x v="2"/>
    <x v="0"/>
    <n v="546"/>
    <d v="2023-07-06T00:00:00"/>
    <x v="0"/>
  </r>
  <r>
    <x v="6"/>
    <x v="0"/>
    <x v="2"/>
    <x v="12"/>
    <n v="400"/>
    <d v="2023-07-07T00:00:00"/>
    <x v="0"/>
  </r>
  <r>
    <x v="6"/>
    <x v="0"/>
    <x v="2"/>
    <x v="13"/>
    <n v="987"/>
    <d v="2023-07-03T00:00:00"/>
    <x v="0"/>
  </r>
  <r>
    <x v="6"/>
    <x v="0"/>
    <x v="2"/>
    <x v="14"/>
    <n v="152"/>
    <d v="2023-07-04T00:00:00"/>
    <x v="0"/>
  </r>
  <r>
    <x v="6"/>
    <x v="0"/>
    <x v="2"/>
    <x v="15"/>
    <n v="516"/>
    <d v="2023-07-05T00:00:00"/>
    <x v="0"/>
  </r>
  <r>
    <x v="6"/>
    <x v="0"/>
    <x v="2"/>
    <x v="16"/>
    <n v="16"/>
    <d v="2023-07-06T00:00:00"/>
    <x v="0"/>
  </r>
  <r>
    <x v="6"/>
    <x v="0"/>
    <x v="2"/>
    <x v="17"/>
    <n v="489"/>
    <d v="2023-07-07T00:00:00"/>
    <x v="0"/>
  </r>
  <r>
    <x v="6"/>
    <x v="0"/>
    <x v="2"/>
    <x v="18"/>
    <n v="6168"/>
    <d v="2023-07-08T00:00:00"/>
    <x v="0"/>
  </r>
  <r>
    <x v="6"/>
    <x v="0"/>
    <x v="2"/>
    <x v="8"/>
    <n v="5641"/>
    <d v="2023-07-09T00:00:00"/>
    <x v="0"/>
  </r>
  <r>
    <x v="6"/>
    <x v="1"/>
    <x v="3"/>
    <x v="19"/>
    <n v="61000"/>
    <m/>
    <x v="2"/>
  </r>
  <r>
    <x v="6"/>
    <x v="1"/>
    <x v="3"/>
    <x v="20"/>
    <n v="400"/>
    <m/>
    <x v="2"/>
  </r>
  <r>
    <x v="6"/>
    <x v="1"/>
    <x v="4"/>
    <x v="21"/>
    <n v="654"/>
    <m/>
    <x v="2"/>
  </r>
  <r>
    <x v="6"/>
    <x v="1"/>
    <x v="4"/>
    <x v="22"/>
    <n v="301"/>
    <m/>
    <x v="2"/>
  </r>
  <r>
    <x v="7"/>
    <x v="0"/>
    <x v="0"/>
    <x v="0"/>
    <n v="156"/>
    <d v="2023-09-09T00:00:00"/>
    <x v="0"/>
  </r>
  <r>
    <x v="7"/>
    <x v="0"/>
    <x v="0"/>
    <x v="1"/>
    <n v="213"/>
    <d v="2023-09-05T00:00:00"/>
    <x v="0"/>
  </r>
  <r>
    <x v="7"/>
    <x v="0"/>
    <x v="0"/>
    <x v="2"/>
    <n v="416"/>
    <d v="2023-09-08T00:00:00"/>
    <x v="0"/>
  </r>
  <r>
    <x v="7"/>
    <x v="0"/>
    <x v="0"/>
    <x v="3"/>
    <n v="84"/>
    <d v="2023-09-04T00:00:00"/>
    <x v="0"/>
  </r>
  <r>
    <x v="7"/>
    <x v="0"/>
    <x v="0"/>
    <x v="4"/>
    <n v="4156"/>
    <d v="2023-09-06T00:00:00"/>
    <x v="0"/>
  </r>
  <r>
    <x v="7"/>
    <x v="0"/>
    <x v="0"/>
    <x v="5"/>
    <n v="747"/>
    <d v="2023-09-07T00:00:00"/>
    <x v="0"/>
  </r>
  <r>
    <x v="7"/>
    <x v="0"/>
    <x v="0"/>
    <x v="6"/>
    <n v="898"/>
    <d v="2023-09-03T00:00:00"/>
    <x v="0"/>
  </r>
  <r>
    <x v="7"/>
    <x v="0"/>
    <x v="0"/>
    <x v="7"/>
    <n v="597"/>
    <d v="2023-09-07T00:00:00"/>
    <x v="0"/>
  </r>
  <r>
    <x v="7"/>
    <x v="0"/>
    <x v="0"/>
    <x v="8"/>
    <n v="466"/>
    <d v="2023-09-08T00:00:00"/>
    <x v="0"/>
  </r>
  <r>
    <x v="7"/>
    <x v="0"/>
    <x v="1"/>
    <x v="9"/>
    <n v="254"/>
    <d v="2023-09-04T00:00:00"/>
    <x v="0"/>
  </r>
  <r>
    <x v="7"/>
    <x v="0"/>
    <x v="1"/>
    <x v="10"/>
    <n v="549"/>
    <d v="2023-09-04T00:00:00"/>
    <x v="0"/>
  </r>
  <r>
    <x v="7"/>
    <x v="0"/>
    <x v="1"/>
    <x v="11"/>
    <n v="158"/>
    <d v="2023-09-01T00:00:00"/>
    <x v="0"/>
  </r>
  <r>
    <x v="7"/>
    <x v="0"/>
    <x v="2"/>
    <x v="0"/>
    <n v="494"/>
    <d v="2023-09-06T00:00:00"/>
    <x v="0"/>
  </r>
  <r>
    <x v="7"/>
    <x v="0"/>
    <x v="2"/>
    <x v="12"/>
    <n v="848"/>
    <d v="2023-09-01T00:00:00"/>
    <x v="0"/>
  </r>
  <r>
    <x v="7"/>
    <x v="0"/>
    <x v="2"/>
    <x v="13"/>
    <n v="894"/>
    <d v="2023-09-03T00:00:00"/>
    <x v="0"/>
  </r>
  <r>
    <x v="7"/>
    <x v="0"/>
    <x v="2"/>
    <x v="14"/>
    <n v="47"/>
    <d v="2023-09-04T00:00:00"/>
    <x v="0"/>
  </r>
  <r>
    <x v="7"/>
    <x v="0"/>
    <x v="2"/>
    <x v="15"/>
    <n v="849"/>
    <d v="2023-09-06T00:00:00"/>
    <x v="0"/>
  </r>
  <r>
    <x v="7"/>
    <x v="0"/>
    <x v="2"/>
    <x v="16"/>
    <n v="487"/>
    <d v="2023-09-07T00:00:00"/>
    <x v="0"/>
  </r>
  <r>
    <x v="7"/>
    <x v="0"/>
    <x v="2"/>
    <x v="17"/>
    <n v="468"/>
    <d v="2023-09-08T00:00:00"/>
    <x v="0"/>
  </r>
  <r>
    <x v="7"/>
    <x v="0"/>
    <x v="2"/>
    <x v="18"/>
    <n v="5648"/>
    <d v="2023-09-09T00:00:00"/>
    <x v="0"/>
  </r>
  <r>
    <x v="7"/>
    <x v="0"/>
    <x v="2"/>
    <x v="8"/>
    <n v="5468"/>
    <d v="2023-09-04T00:00:00"/>
    <x v="0"/>
  </r>
  <r>
    <x v="7"/>
    <x v="1"/>
    <x v="3"/>
    <x v="19"/>
    <n v="54000"/>
    <m/>
    <x v="2"/>
  </r>
  <r>
    <x v="7"/>
    <x v="1"/>
    <x v="3"/>
    <x v="20"/>
    <n v="4856"/>
    <m/>
    <x v="2"/>
  </r>
  <r>
    <x v="7"/>
    <x v="1"/>
    <x v="4"/>
    <x v="21"/>
    <n v="6515"/>
    <m/>
    <x v="2"/>
  </r>
  <r>
    <x v="7"/>
    <x v="1"/>
    <x v="4"/>
    <x v="22"/>
    <n v="231"/>
    <m/>
    <x v="2"/>
  </r>
  <r>
    <x v="8"/>
    <x v="0"/>
    <x v="0"/>
    <x v="0"/>
    <n v="494"/>
    <d v="2023-10-01T00:00:00"/>
    <x v="0"/>
  </r>
  <r>
    <x v="8"/>
    <x v="0"/>
    <x v="0"/>
    <x v="1"/>
    <n v="654"/>
    <d v="2023-10-03T00:00:00"/>
    <x v="0"/>
  </r>
  <r>
    <x v="8"/>
    <x v="0"/>
    <x v="0"/>
    <x v="2"/>
    <n v="400"/>
    <d v="2023-10-01T00:00:00"/>
    <x v="0"/>
  </r>
  <r>
    <x v="8"/>
    <x v="0"/>
    <x v="0"/>
    <x v="3"/>
    <n v="849"/>
    <d v="2023-10-04T00:00:00"/>
    <x v="0"/>
  </r>
  <r>
    <x v="8"/>
    <x v="0"/>
    <x v="0"/>
    <x v="4"/>
    <n v="564"/>
    <d v="2023-10-06T00:00:00"/>
    <x v="0"/>
  </r>
  <r>
    <x v="8"/>
    <x v="0"/>
    <x v="0"/>
    <x v="5"/>
    <n v="6487"/>
    <d v="2023-10-07T00:00:00"/>
    <x v="0"/>
  </r>
  <r>
    <x v="8"/>
    <x v="0"/>
    <x v="0"/>
    <x v="6"/>
    <n v="898"/>
    <d v="2023-10-06T00:00:00"/>
    <x v="0"/>
  </r>
  <r>
    <x v="8"/>
    <x v="0"/>
    <x v="0"/>
    <x v="7"/>
    <n v="546"/>
    <d v="2023-10-07T00:00:00"/>
    <x v="0"/>
  </r>
  <r>
    <x v="8"/>
    <x v="0"/>
    <x v="0"/>
    <x v="8"/>
    <n v="1506"/>
    <d v="2023-10-08T00:00:00"/>
    <x v="0"/>
  </r>
  <r>
    <x v="8"/>
    <x v="0"/>
    <x v="1"/>
    <x v="9"/>
    <n v="496"/>
    <d v="2023-10-09T00:00:00"/>
    <x v="0"/>
  </r>
  <r>
    <x v="8"/>
    <x v="0"/>
    <x v="1"/>
    <x v="10"/>
    <n v="414"/>
    <d v="2023-10-04T00:00:00"/>
    <x v="0"/>
  </r>
  <r>
    <x v="8"/>
    <x v="0"/>
    <x v="1"/>
    <x v="11"/>
    <n v="8456"/>
    <d v="2023-10-05T00:00:00"/>
    <x v="0"/>
  </r>
  <r>
    <x v="8"/>
    <x v="0"/>
    <x v="2"/>
    <x v="0"/>
    <n v="400"/>
    <d v="2023-10-06T00:00:00"/>
    <x v="0"/>
  </r>
  <r>
    <x v="8"/>
    <x v="0"/>
    <x v="2"/>
    <x v="12"/>
    <n v="4864"/>
    <d v="2023-10-07T00:00:00"/>
    <x v="0"/>
  </r>
  <r>
    <x v="8"/>
    <x v="0"/>
    <x v="2"/>
    <x v="13"/>
    <n v="486"/>
    <d v="2023-10-03T00:00:00"/>
    <x v="0"/>
  </r>
  <r>
    <x v="8"/>
    <x v="0"/>
    <x v="2"/>
    <x v="14"/>
    <n v="400"/>
    <d v="2023-10-04T00:00:00"/>
    <x v="0"/>
  </r>
  <r>
    <x v="8"/>
    <x v="0"/>
    <x v="2"/>
    <x v="15"/>
    <n v="4896"/>
    <d v="2023-10-06T00:00:00"/>
    <x v="0"/>
  </r>
  <r>
    <x v="8"/>
    <x v="0"/>
    <x v="2"/>
    <x v="16"/>
    <n v="874"/>
    <d v="2023-10-07T00:00:00"/>
    <x v="0"/>
  </r>
  <r>
    <x v="8"/>
    <x v="0"/>
    <x v="2"/>
    <x v="17"/>
    <n v="655"/>
    <d v="2023-10-08T00:00:00"/>
    <x v="0"/>
  </r>
  <r>
    <x v="8"/>
    <x v="0"/>
    <x v="2"/>
    <x v="18"/>
    <n v="445"/>
    <d v="2023-10-09T00:00:00"/>
    <x v="0"/>
  </r>
  <r>
    <x v="8"/>
    <x v="0"/>
    <x v="2"/>
    <x v="8"/>
    <n v="400"/>
    <d v="2023-10-04T00:00:00"/>
    <x v="0"/>
  </r>
  <r>
    <x v="8"/>
    <x v="1"/>
    <x v="3"/>
    <x v="19"/>
    <n v="60000"/>
    <m/>
    <x v="2"/>
  </r>
  <r>
    <x v="8"/>
    <x v="1"/>
    <x v="3"/>
    <x v="20"/>
    <n v="15152"/>
    <m/>
    <x v="2"/>
  </r>
  <r>
    <x v="8"/>
    <x v="1"/>
    <x v="4"/>
    <x v="21"/>
    <n v="6215"/>
    <m/>
    <x v="2"/>
  </r>
  <r>
    <x v="8"/>
    <x v="1"/>
    <x v="4"/>
    <x v="22"/>
    <n v="120"/>
    <m/>
    <x v="2"/>
  </r>
  <r>
    <x v="9"/>
    <x v="0"/>
    <x v="0"/>
    <x v="0"/>
    <n v="4196"/>
    <d v="2023-11-08T00:00:00"/>
    <x v="0"/>
  </r>
  <r>
    <x v="9"/>
    <x v="0"/>
    <x v="0"/>
    <x v="1"/>
    <n v="416"/>
    <d v="2023-11-03T00:00:00"/>
    <x v="0"/>
  </r>
  <r>
    <x v="9"/>
    <x v="0"/>
    <x v="0"/>
    <x v="2"/>
    <n v="16"/>
    <d v="2023-11-04T00:00:00"/>
    <x v="0"/>
  </r>
  <r>
    <x v="9"/>
    <x v="0"/>
    <x v="0"/>
    <x v="3"/>
    <n v="465"/>
    <d v="2023-11-04T00:00:00"/>
    <x v="0"/>
  </r>
  <r>
    <x v="9"/>
    <x v="0"/>
    <x v="0"/>
    <x v="4"/>
    <n v="498"/>
    <d v="2023-11-06T00:00:00"/>
    <x v="0"/>
  </r>
  <r>
    <x v="9"/>
    <x v="0"/>
    <x v="0"/>
    <x v="5"/>
    <n v="898"/>
    <d v="2023-11-07T00:00:00"/>
    <x v="0"/>
  </r>
  <r>
    <x v="9"/>
    <x v="0"/>
    <x v="0"/>
    <x v="6"/>
    <n v="478"/>
    <d v="2023-11-06T00:00:00"/>
    <x v="0"/>
  </r>
  <r>
    <x v="9"/>
    <x v="0"/>
    <x v="0"/>
    <x v="7"/>
    <n v="987"/>
    <d v="2023-11-07T00:00:00"/>
    <x v="0"/>
  </r>
  <r>
    <x v="9"/>
    <x v="0"/>
    <x v="0"/>
    <x v="8"/>
    <n v="847"/>
    <d v="2023-11-08T00:00:00"/>
    <x v="0"/>
  </r>
  <r>
    <x v="9"/>
    <x v="0"/>
    <x v="1"/>
    <x v="9"/>
    <n v="489"/>
    <d v="2023-11-09T00:00:00"/>
    <x v="0"/>
  </r>
  <r>
    <x v="9"/>
    <x v="0"/>
    <x v="1"/>
    <x v="10"/>
    <n v="787"/>
    <d v="2023-11-04T00:00:00"/>
    <x v="0"/>
  </r>
  <r>
    <x v="9"/>
    <x v="0"/>
    <x v="1"/>
    <x v="11"/>
    <n v="897"/>
    <d v="2023-11-05T00:00:00"/>
    <x v="0"/>
  </r>
  <r>
    <x v="9"/>
    <x v="0"/>
    <x v="2"/>
    <x v="0"/>
    <n v="849"/>
    <d v="2023-11-06T00:00:00"/>
    <x v="0"/>
  </r>
  <r>
    <x v="9"/>
    <x v="0"/>
    <x v="2"/>
    <x v="12"/>
    <n v="987"/>
    <d v="2023-11-07T00:00:00"/>
    <x v="0"/>
  </r>
  <r>
    <x v="9"/>
    <x v="0"/>
    <x v="2"/>
    <x v="13"/>
    <n v="988"/>
    <d v="2023-11-03T00:00:00"/>
    <x v="0"/>
  </r>
  <r>
    <x v="9"/>
    <x v="0"/>
    <x v="2"/>
    <x v="14"/>
    <n v="487"/>
    <d v="2023-11-04T00:00:00"/>
    <x v="0"/>
  </r>
  <r>
    <x v="9"/>
    <x v="0"/>
    <x v="2"/>
    <x v="15"/>
    <n v="898"/>
    <d v="2023-11-06T00:00:00"/>
    <x v="0"/>
  </r>
  <r>
    <x v="9"/>
    <x v="0"/>
    <x v="2"/>
    <x v="16"/>
    <n v="549"/>
    <d v="2023-11-07T00:00:00"/>
    <x v="0"/>
  </r>
  <r>
    <x v="9"/>
    <x v="0"/>
    <x v="2"/>
    <x v="17"/>
    <n v="897"/>
    <d v="2023-11-08T00:00:00"/>
    <x v="0"/>
  </r>
  <r>
    <x v="9"/>
    <x v="0"/>
    <x v="2"/>
    <x v="18"/>
    <n v="8498"/>
    <d v="2023-11-09T00:00:00"/>
    <x v="0"/>
  </r>
  <r>
    <x v="9"/>
    <x v="0"/>
    <x v="2"/>
    <x v="8"/>
    <n v="49"/>
    <d v="2023-11-04T00:00:00"/>
    <x v="0"/>
  </r>
  <r>
    <x v="9"/>
    <x v="1"/>
    <x v="3"/>
    <x v="19"/>
    <n v="45000"/>
    <m/>
    <x v="2"/>
  </r>
  <r>
    <x v="9"/>
    <x v="1"/>
    <x v="3"/>
    <x v="20"/>
    <n v="6587"/>
    <m/>
    <x v="2"/>
  </r>
  <r>
    <x v="9"/>
    <x v="1"/>
    <x v="4"/>
    <x v="21"/>
    <n v="564"/>
    <m/>
    <x v="2"/>
  </r>
  <r>
    <x v="9"/>
    <x v="1"/>
    <x v="4"/>
    <x v="22"/>
    <n v="50"/>
    <m/>
    <x v="2"/>
  </r>
  <r>
    <x v="10"/>
    <x v="0"/>
    <x v="0"/>
    <x v="0"/>
    <n v="1658"/>
    <d v="2023-08-01T00:00:00"/>
    <x v="0"/>
  </r>
  <r>
    <x v="10"/>
    <x v="0"/>
    <x v="0"/>
    <x v="1"/>
    <n v="6515"/>
    <d v="2023-08-07T00:00:00"/>
    <x v="0"/>
  </r>
  <r>
    <x v="10"/>
    <x v="0"/>
    <x v="0"/>
    <x v="2"/>
    <n v="315"/>
    <d v="2023-08-02T00:00:00"/>
    <x v="0"/>
  </r>
  <r>
    <x v="10"/>
    <x v="0"/>
    <x v="0"/>
    <x v="3"/>
    <n v="847"/>
    <d v="2023-08-04T00:00:00"/>
    <x v="0"/>
  </r>
  <r>
    <x v="10"/>
    <x v="0"/>
    <x v="0"/>
    <x v="4"/>
    <n v="497"/>
    <d v="2023-08-04T00:00:00"/>
    <x v="0"/>
  </r>
  <r>
    <x v="10"/>
    <x v="0"/>
    <x v="0"/>
    <x v="5"/>
    <n v="568"/>
    <d v="2023-08-05T00:00:00"/>
    <x v="1"/>
  </r>
  <r>
    <x v="10"/>
    <x v="0"/>
    <x v="0"/>
    <x v="6"/>
    <n v="895"/>
    <d v="2023-08-06T00:00:00"/>
    <x v="0"/>
  </r>
  <r>
    <x v="10"/>
    <x v="0"/>
    <x v="0"/>
    <x v="7"/>
    <n v="658"/>
    <d v="2023-08-07T00:00:00"/>
    <x v="0"/>
  </r>
  <r>
    <x v="10"/>
    <x v="0"/>
    <x v="0"/>
    <x v="8"/>
    <n v="564"/>
    <d v="2023-08-08T00:00:00"/>
    <x v="1"/>
  </r>
  <r>
    <x v="10"/>
    <x v="0"/>
    <x v="1"/>
    <x v="9"/>
    <n v="848"/>
    <d v="2023-08-09T00:00:00"/>
    <x v="0"/>
  </r>
  <r>
    <x v="10"/>
    <x v="0"/>
    <x v="1"/>
    <x v="10"/>
    <n v="658"/>
    <d v="2023-08-04T00:00:00"/>
    <x v="0"/>
  </r>
  <r>
    <x v="10"/>
    <x v="0"/>
    <x v="1"/>
    <x v="11"/>
    <n v="985"/>
    <d v="2023-08-05T00:00:00"/>
    <x v="1"/>
  </r>
  <r>
    <x v="10"/>
    <x v="0"/>
    <x v="2"/>
    <x v="0"/>
    <n v="584"/>
    <d v="2023-08-06T00:00:00"/>
    <x v="0"/>
  </r>
  <r>
    <x v="10"/>
    <x v="0"/>
    <x v="2"/>
    <x v="12"/>
    <n v="6165"/>
    <d v="2023-08-07T00:00:00"/>
    <x v="0"/>
  </r>
  <r>
    <x v="10"/>
    <x v="0"/>
    <x v="2"/>
    <x v="13"/>
    <n v="6789"/>
    <d v="2023-08-03T00:00:00"/>
    <x v="1"/>
  </r>
  <r>
    <x v="10"/>
    <x v="0"/>
    <x v="2"/>
    <x v="14"/>
    <n v="156"/>
    <d v="2023-08-04T00:00:00"/>
    <x v="0"/>
  </r>
  <r>
    <x v="10"/>
    <x v="0"/>
    <x v="2"/>
    <x v="15"/>
    <n v="568"/>
    <d v="2023-08-05T00:00:00"/>
    <x v="0"/>
  </r>
  <r>
    <x v="10"/>
    <x v="0"/>
    <x v="2"/>
    <x v="16"/>
    <n v="6518"/>
    <d v="2023-08-06T00:00:00"/>
    <x v="1"/>
  </r>
  <r>
    <x v="10"/>
    <x v="0"/>
    <x v="2"/>
    <x v="17"/>
    <n v="6548"/>
    <d v="2023-08-07T00:00:00"/>
    <x v="0"/>
  </r>
  <r>
    <x v="10"/>
    <x v="0"/>
    <x v="2"/>
    <x v="18"/>
    <n v="64"/>
    <d v="2023-08-08T00:00:00"/>
    <x v="0"/>
  </r>
  <r>
    <x v="10"/>
    <x v="0"/>
    <x v="2"/>
    <x v="8"/>
    <n v="84"/>
    <d v="2023-08-09T00:00:00"/>
    <x v="0"/>
  </r>
  <r>
    <x v="10"/>
    <x v="1"/>
    <x v="3"/>
    <x v="19"/>
    <n v="30000"/>
    <m/>
    <x v="2"/>
  </r>
  <r>
    <x v="10"/>
    <x v="1"/>
    <x v="3"/>
    <x v="20"/>
    <n v="25000"/>
    <m/>
    <x v="2"/>
  </r>
  <r>
    <x v="10"/>
    <x v="1"/>
    <x v="4"/>
    <x v="21"/>
    <n v="1512"/>
    <m/>
    <x v="2"/>
  </r>
  <r>
    <x v="10"/>
    <x v="1"/>
    <x v="4"/>
    <x v="22"/>
    <n v="200"/>
    <m/>
    <x v="2"/>
  </r>
  <r>
    <x v="11"/>
    <x v="0"/>
    <x v="0"/>
    <x v="0"/>
    <n v="949"/>
    <d v="2023-12-01T00:00:00"/>
    <x v="0"/>
  </r>
  <r>
    <x v="11"/>
    <x v="0"/>
    <x v="0"/>
    <x v="1"/>
    <n v="541"/>
    <d v="2023-12-07T00:00:00"/>
    <x v="1"/>
  </r>
  <r>
    <x v="11"/>
    <x v="0"/>
    <x v="0"/>
    <x v="2"/>
    <n v="978"/>
    <d v="2023-12-02T00:00:00"/>
    <x v="0"/>
  </r>
  <r>
    <x v="11"/>
    <x v="0"/>
    <x v="0"/>
    <x v="3"/>
    <n v="587"/>
    <d v="2023-12-04T00:00:00"/>
    <x v="0"/>
  </r>
  <r>
    <x v="11"/>
    <x v="0"/>
    <x v="0"/>
    <x v="4"/>
    <n v="495"/>
    <d v="2023-12-04T00:00:00"/>
    <x v="1"/>
  </r>
  <r>
    <x v="11"/>
    <x v="0"/>
    <x v="0"/>
    <x v="5"/>
    <n v="265"/>
    <d v="2023-12-05T00:00:00"/>
    <x v="0"/>
  </r>
  <r>
    <x v="11"/>
    <x v="0"/>
    <x v="0"/>
    <x v="6"/>
    <n v="236"/>
    <d v="2023-12-06T00:00:00"/>
    <x v="0"/>
  </r>
  <r>
    <x v="11"/>
    <x v="0"/>
    <x v="0"/>
    <x v="7"/>
    <n v="459"/>
    <d v="2023-12-07T00:00:00"/>
    <x v="1"/>
  </r>
  <r>
    <x v="11"/>
    <x v="0"/>
    <x v="0"/>
    <x v="8"/>
    <n v="782"/>
    <d v="2023-12-08T00:00:00"/>
    <x v="0"/>
  </r>
  <r>
    <x v="11"/>
    <x v="0"/>
    <x v="1"/>
    <x v="9"/>
    <n v="365"/>
    <d v="2023-12-09T00:00:00"/>
    <x v="0"/>
  </r>
  <r>
    <x v="11"/>
    <x v="0"/>
    <x v="1"/>
    <x v="10"/>
    <n v="984"/>
    <d v="2023-12-04T00:00:00"/>
    <x v="0"/>
  </r>
  <r>
    <x v="11"/>
    <x v="0"/>
    <x v="1"/>
    <x v="11"/>
    <n v="1254"/>
    <d v="2023-12-05T00:00:00"/>
    <x v="0"/>
  </r>
  <r>
    <x v="11"/>
    <x v="0"/>
    <x v="2"/>
    <x v="0"/>
    <n v="3659"/>
    <d v="2023-12-06T00:00:00"/>
    <x v="0"/>
  </r>
  <r>
    <x v="11"/>
    <x v="0"/>
    <x v="2"/>
    <x v="12"/>
    <n v="921"/>
    <d v="2023-12-07T00:00:00"/>
    <x v="0"/>
  </r>
  <r>
    <x v="11"/>
    <x v="0"/>
    <x v="2"/>
    <x v="13"/>
    <n v="548"/>
    <d v="2023-12-03T00:00:00"/>
    <x v="0"/>
  </r>
  <r>
    <x v="11"/>
    <x v="0"/>
    <x v="2"/>
    <x v="14"/>
    <n v="400"/>
    <d v="2023-12-04T00:00:00"/>
    <x v="0"/>
  </r>
  <r>
    <x v="11"/>
    <x v="0"/>
    <x v="2"/>
    <x v="15"/>
    <n v="694"/>
    <d v="2023-12-05T00:00:00"/>
    <x v="0"/>
  </r>
  <r>
    <x v="11"/>
    <x v="0"/>
    <x v="2"/>
    <x v="16"/>
    <n v="782"/>
    <d v="2023-12-06T00:00:00"/>
    <x v="0"/>
  </r>
  <r>
    <x v="11"/>
    <x v="0"/>
    <x v="2"/>
    <x v="17"/>
    <n v="361"/>
    <d v="2023-12-07T00:00:00"/>
    <x v="0"/>
  </r>
  <r>
    <x v="11"/>
    <x v="0"/>
    <x v="2"/>
    <x v="18"/>
    <n v="987"/>
    <d v="2023-12-08T00:00:00"/>
    <x v="0"/>
  </r>
  <r>
    <x v="11"/>
    <x v="0"/>
    <x v="2"/>
    <x v="8"/>
    <n v="154"/>
    <d v="2023-12-09T00:00:00"/>
    <x v="0"/>
  </r>
  <r>
    <x v="11"/>
    <x v="1"/>
    <x v="3"/>
    <x v="19"/>
    <n v="60000"/>
    <m/>
    <x v="2"/>
  </r>
  <r>
    <x v="11"/>
    <x v="1"/>
    <x v="3"/>
    <x v="20"/>
    <n v="3654"/>
    <m/>
    <x v="2"/>
  </r>
  <r>
    <x v="11"/>
    <x v="1"/>
    <x v="4"/>
    <x v="21"/>
    <n v="2356"/>
    <m/>
    <x v="2"/>
  </r>
  <r>
    <x v="11"/>
    <x v="1"/>
    <x v="4"/>
    <x v="22"/>
    <n v="100"/>
    <m/>
    <x v="2"/>
  </r>
  <r>
    <x v="12"/>
    <x v="2"/>
    <x v="5"/>
    <x v="23"/>
    <m/>
    <m/>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A74F74E-AA0C-4F1C-A74A-D7C367C220A6}"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1:C15" firstHeaderRow="1" firstDataRow="1" firstDataCol="1" rowPageCount="1" colPageCount="1"/>
  <pivotFields count="7">
    <pivotField showAll="0">
      <items count="14">
        <item x="0"/>
        <item h="1" x="1"/>
        <item h="1" x="2"/>
        <item h="1" x="3"/>
        <item h="1" x="4"/>
        <item h="1" x="5"/>
        <item h="1" x="6"/>
        <item h="1" x="10"/>
        <item h="1" x="7"/>
        <item h="1" x="8"/>
        <item h="1" x="9"/>
        <item h="1" x="11"/>
        <item h="1" x="12"/>
        <item t="default"/>
      </items>
    </pivotField>
    <pivotField axis="axisPage" multipleItemSelectionAllowed="1" showAll="0">
      <items count="4">
        <item x="0"/>
        <item h="1" x="1"/>
        <item h="1" x="2"/>
        <item t="default"/>
      </items>
    </pivotField>
    <pivotField axis="axisRow" showAll="0">
      <items count="7">
        <item x="0"/>
        <item x="3"/>
        <item x="1"/>
        <item x="4"/>
        <item x="2"/>
        <item x="5"/>
        <item t="default"/>
      </items>
    </pivotField>
    <pivotField showAll="0"/>
    <pivotField dataField="1" numFmtId="164" showAll="0"/>
    <pivotField showAll="0"/>
    <pivotField showAll="0"/>
  </pivotFields>
  <rowFields count="1">
    <field x="2"/>
  </rowFields>
  <rowItems count="4">
    <i>
      <x/>
    </i>
    <i>
      <x v="2"/>
    </i>
    <i>
      <x v="4"/>
    </i>
    <i t="grand">
      <x/>
    </i>
  </rowItems>
  <colItems count="1">
    <i/>
  </colItems>
  <pageFields count="1">
    <pageField fld="1" hier="-1"/>
  </pageFields>
  <dataFields count="1">
    <dataField name="Sum of Amount"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797FAAC-905D-467E-B4BD-D8F9A18CB85E}"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BD7:BE9" firstHeaderRow="1" firstDataRow="1" firstDataCol="1"/>
  <pivotFields count="7">
    <pivotField showAll="0">
      <items count="14">
        <item x="0"/>
        <item h="1" x="1"/>
        <item h="1" x="2"/>
        <item h="1" x="3"/>
        <item h="1" x="4"/>
        <item h="1" x="5"/>
        <item h="1" x="6"/>
        <item h="1" x="10"/>
        <item h="1" x="7"/>
        <item h="1" x="8"/>
        <item h="1" x="9"/>
        <item h="1" x="11"/>
        <item h="1" x="12"/>
        <item t="default"/>
      </items>
    </pivotField>
    <pivotField multipleItemSelectionAllowed="1" showAll="0"/>
    <pivotField showAll="0"/>
    <pivotField showAll="0"/>
    <pivotField numFmtId="164" showAll="0"/>
    <pivotField showAll="0"/>
    <pivotField axis="axisRow" dataField="1" showAll="0">
      <items count="4">
        <item x="1"/>
        <item h="1" x="0"/>
        <item h="1" x="2"/>
        <item t="default"/>
      </items>
    </pivotField>
  </pivotFields>
  <rowFields count="1">
    <field x="6"/>
  </rowFields>
  <rowItems count="2">
    <i>
      <x/>
    </i>
    <i t="grand">
      <x/>
    </i>
  </rowItems>
  <colItems count="1">
    <i/>
  </colItems>
  <dataFields count="1">
    <dataField name="Count of Status" fld="6"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C3192CB-764E-487E-90E9-48126898EB9C}" name="No_slicer_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X10:Y23" firstHeaderRow="1" firstDataRow="1" firstDataCol="1" rowPageCount="1" colPageCount="1"/>
  <pivotFields count="7">
    <pivotField axis="axisRow" showAll="0">
      <items count="13">
        <item x="0"/>
        <item x="1"/>
        <item x="2"/>
        <item x="3"/>
        <item x="4"/>
        <item x="5"/>
        <item x="6"/>
        <item x="10"/>
        <item x="7"/>
        <item x="8"/>
        <item x="9"/>
        <item x="11"/>
        <item t="default"/>
      </items>
    </pivotField>
    <pivotField axis="axisPage" multipleItemSelectionAllowed="1" showAll="0">
      <items count="3">
        <item x="0"/>
        <item h="1"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hier="-1"/>
  </pageFields>
  <dataFields count="1">
    <dataField name="Sum of Amount" fld="4" baseField="0" baseItem="0"/>
  </dataFields>
  <chartFormats count="1">
    <chartFormat chart="17"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0C44B17-DEB0-4F4C-B49D-7316AA2F41E6}"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M12:N17" firstHeaderRow="1" firstDataRow="1" firstDataCol="1" rowPageCount="1" colPageCount="1"/>
  <pivotFields count="7">
    <pivotField showAll="0">
      <items count="14">
        <item x="0"/>
        <item h="1" x="1"/>
        <item h="1" x="2"/>
        <item h="1" x="3"/>
        <item h="1" x="4"/>
        <item h="1" x="5"/>
        <item h="1" x="6"/>
        <item h="1" x="10"/>
        <item h="1" x="7"/>
        <item h="1" x="8"/>
        <item h="1" x="9"/>
        <item h="1" x="11"/>
        <item h="1" x="12"/>
        <item t="default"/>
      </items>
    </pivotField>
    <pivotField axis="axisPage" multipleItemSelectionAllowed="1" showAll="0">
      <items count="4">
        <item h="1" x="0"/>
        <item x="1"/>
        <item h="1" x="2"/>
        <item t="default"/>
      </items>
    </pivotField>
    <pivotField showAll="0"/>
    <pivotField axis="axisRow" showAll="0">
      <items count="25">
        <item x="0"/>
        <item x="21"/>
        <item x="1"/>
        <item x="12"/>
        <item x="22"/>
        <item x="16"/>
        <item x="2"/>
        <item x="3"/>
        <item x="14"/>
        <item x="20"/>
        <item x="8"/>
        <item x="11"/>
        <item x="15"/>
        <item x="5"/>
        <item x="17"/>
        <item x="6"/>
        <item x="19"/>
        <item x="9"/>
        <item x="10"/>
        <item x="18"/>
        <item x="7"/>
        <item x="13"/>
        <item x="4"/>
        <item x="23"/>
        <item t="default"/>
      </items>
    </pivotField>
    <pivotField dataField="1" numFmtId="164" showAll="0"/>
    <pivotField showAll="0"/>
    <pivotField showAll="0"/>
  </pivotFields>
  <rowFields count="1">
    <field x="3"/>
  </rowFields>
  <rowItems count="5">
    <i>
      <x v="1"/>
    </i>
    <i>
      <x v="4"/>
    </i>
    <i>
      <x v="9"/>
    </i>
    <i>
      <x v="16"/>
    </i>
    <i t="grand">
      <x/>
    </i>
  </rowItems>
  <colItems count="1">
    <i/>
  </colItems>
  <pageFields count="1">
    <pageField fld="1" hier="-1"/>
  </pageFields>
  <dataFields count="1">
    <dataField name="Sum of Amount"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4CFE61B-12E0-487A-9C33-EA86EDF3D975}" name="No_slicer_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H10:AI23" firstHeaderRow="1" firstDataRow="1" firstDataCol="1" rowPageCount="1" colPageCount="1"/>
  <pivotFields count="7">
    <pivotField axis="axisRow" showAll="0">
      <items count="14">
        <item x="0"/>
        <item x="1"/>
        <item x="2"/>
        <item x="3"/>
        <item x="4"/>
        <item x="5"/>
        <item x="6"/>
        <item x="10"/>
        <item x="7"/>
        <item x="8"/>
        <item x="9"/>
        <item x="11"/>
        <item x="12"/>
        <item t="default"/>
      </items>
    </pivotField>
    <pivotField axis="axisPage" multipleItemSelectionAllowed="1" showAll="0">
      <items count="4">
        <item h="1" x="0"/>
        <item x="1"/>
        <item h="1" x="2"/>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hier="-1"/>
  </pageFields>
  <dataFields count="1">
    <dataField name="Sum of Amount" fld="4" baseField="0" baseItem="0"/>
  </dataFields>
  <chartFormats count="2">
    <chartFormat chart="1" format="0" series="1">
      <pivotArea type="data" outline="0" fieldPosition="0">
        <references count="1">
          <reference field="4294967294" count="1" selected="0">
            <x v="0"/>
          </reference>
        </references>
      </pivotArea>
    </chartFormat>
    <chartFormat chart="9"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B892DD2-9224-4235-B226-A858CF3C4D0C}"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BJ5:BJ7" firstHeaderRow="1" firstDataRow="1" firstDataCol="1"/>
  <pivotFields count="7">
    <pivotField axis="axisRow" multipleItemSelectionAllowed="1" showAll="0">
      <items count="14">
        <item x="0"/>
        <item h="1" x="1"/>
        <item h="1" x="2"/>
        <item h="1" x="3"/>
        <item h="1" x="4"/>
        <item h="1" x="5"/>
        <item h="1" x="6"/>
        <item h="1" x="10"/>
        <item h="1" x="7"/>
        <item h="1" x="8"/>
        <item h="1" x="9"/>
        <item h="1" x="11"/>
        <item h="1" x="12"/>
        <item t="default"/>
      </items>
    </pivotField>
    <pivotField multipleItemSelectionAllowed="1" showAll="0"/>
    <pivotField showAll="0"/>
    <pivotField showAll="0"/>
    <pivotField numFmtId="164" showAll="0"/>
    <pivotField showAll="0"/>
    <pivotField showAll="0"/>
  </pivotFields>
  <rowFields count="1">
    <field x="0"/>
  </rowFields>
  <rowItems count="2">
    <i>
      <x/>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4B02147-18C5-4A3A-82DA-682E81715A9E}" name="No_slicer_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U7:AX21" firstHeaderRow="1" firstDataRow="2" firstDataCol="1"/>
  <pivotFields count="7">
    <pivotField axis="axisRow" showAll="0">
      <items count="14">
        <item x="0"/>
        <item x="1"/>
        <item x="2"/>
        <item x="3"/>
        <item x="4"/>
        <item x="5"/>
        <item x="6"/>
        <item x="10"/>
        <item x="7"/>
        <item x="8"/>
        <item x="9"/>
        <item x="11"/>
        <item h="1" x="12"/>
        <item t="default"/>
      </items>
    </pivotField>
    <pivotField axis="axisCol" multipleItemSelectionAllowed="1" showAll="0">
      <items count="4">
        <item x="0"/>
        <item x="1"/>
        <item h="1" x="2"/>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Fields count="1">
    <field x="1"/>
  </colFields>
  <colItems count="3">
    <i>
      <x/>
    </i>
    <i>
      <x v="1"/>
    </i>
    <i t="grand">
      <x/>
    </i>
  </colItems>
  <dataFields count="1">
    <dataField name="Sum of Amount" fld="4" baseField="0" baseItem="0"/>
  </dataFields>
  <chartFormats count="3">
    <chartFormat chart="1"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1" xr10:uid="{C7A3816D-2916-4A02-B00A-954BD7B2532B}" sourceName="Month">
  <pivotTables>
    <pivotTable tabId="18" name="PivotTable2"/>
    <pivotTable tabId="18" name="PivotTable3"/>
    <pivotTable tabId="18" name="PivotTable6"/>
    <pivotTable tabId="18" name="PivotTable7"/>
  </pivotTables>
  <data>
    <tabular pivotCacheId="267001760">
      <items count="13">
        <i x="0" s="1"/>
        <i x="1"/>
        <i x="2"/>
        <i x="3"/>
        <i x="4"/>
        <i x="5"/>
        <i x="6"/>
        <i x="10"/>
        <i x="7"/>
        <i x="8"/>
        <i x="9"/>
        <i x="11"/>
        <i x="12"/>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2" xr10:uid="{C4764AE2-CD5A-4414-88AD-685B925574EC}" cache="Slicer_Month1" caption="Month" columnCount="3" showCaption="0" style="Slicer Style 5" rowHeight="4572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C4145F-92E1-479E-B16E-728C7F114628}" name="Table1423" displayName="Table1423" ref="A1:G253" totalsRowDxfId="8">
  <autoFilter ref="A1:G253" xr:uid="{5BC4145F-92E1-479E-B16E-728C7F114628}"/>
  <tableColumns count="7">
    <tableColumn id="1" xr3:uid="{4DA0AE72-786C-45C4-8A5D-04C4E81AAF5F}" name="Month" totalsRowLabel="Total" totalsRowDxfId="7"/>
    <tableColumn id="2" xr3:uid="{CB6D695D-FBE2-4E64-B3BA-DC38BCD1B575}" name="Main Type" totalsRowDxfId="6"/>
    <tableColumn id="3" xr3:uid="{93940B09-FDE9-4511-A0BC-DD91E9484756}" name="Category" totalsRowDxfId="5"/>
    <tableColumn id="4" xr3:uid="{614FAD8E-AEAF-45E7-9E5F-8B5749A2EFB8}" name="Sub-category" totalsRowDxfId="4"/>
    <tableColumn id="5" xr3:uid="{3FCC4A10-DAC1-43FD-8C22-80BF3C9799FA}" name="Amount" totalsRowDxfId="3"/>
    <tableColumn id="6" xr3:uid="{E28714FA-A3D2-49C0-A71A-80AE7345C055}" name="Bill Due Date" totalsRowDxfId="2"/>
    <tableColumn id="7" xr3:uid="{7DCBBAC3-CABF-4F6D-A2E5-9108EA04732B}" name="Status" totalsRowFunction="count" totalsRowDxfId="1"/>
  </tableColumns>
  <tableStyleInfo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1AAE73-F3E9-4E76-9247-3622356B42F6}">
  <dimension ref="B2:BY313"/>
  <sheetViews>
    <sheetView showGridLines="0" topLeftCell="AK1" zoomScale="77" zoomScaleNormal="77" workbookViewId="0">
      <selection activeCell="D12" sqref="D12"/>
    </sheetView>
  </sheetViews>
  <sheetFormatPr defaultColWidth="10.875" defaultRowHeight="20.25" x14ac:dyDescent="0.25"/>
  <cols>
    <col min="1" max="1" width="8" style="1" customWidth="1"/>
    <col min="2" max="2" width="14.375" style="1" bestFit="1" customWidth="1"/>
    <col min="3" max="3" width="14.5" style="1" bestFit="1" customWidth="1"/>
    <col min="4" max="10" width="14.5" style="1" customWidth="1"/>
    <col min="11" max="11" width="13.25" style="1" customWidth="1"/>
    <col min="12" max="12" width="10.625" style="1" customWidth="1"/>
    <col min="13" max="13" width="15.5" style="1" bestFit="1" customWidth="1"/>
    <col min="14" max="14" width="14.5" style="1" bestFit="1" customWidth="1"/>
    <col min="15" max="18" width="14.5" style="1" customWidth="1"/>
    <col min="19" max="19" width="13.25" style="1" customWidth="1"/>
    <col min="20" max="20" width="10.625" style="1" customWidth="1"/>
    <col min="21" max="21" width="21.75" style="1" bestFit="1" customWidth="1"/>
    <col min="22" max="22" width="14.5" style="1" bestFit="1" customWidth="1"/>
    <col min="23" max="23" width="10.625" style="1" customWidth="1"/>
    <col min="24" max="24" width="24.5" style="1" bestFit="1" customWidth="1"/>
    <col min="25" max="25" width="14.5" style="1" bestFit="1" customWidth="1"/>
    <col min="26" max="31" width="14.5" style="1" customWidth="1"/>
    <col min="32" max="32" width="13.25" style="1" customWidth="1"/>
    <col min="33" max="33" width="10.625" style="1" customWidth="1"/>
    <col min="34" max="34" width="21.25" style="1" bestFit="1" customWidth="1"/>
    <col min="35" max="35" width="14.5" style="1" bestFit="1" customWidth="1"/>
    <col min="36" max="44" width="10.875" style="1"/>
    <col min="45" max="45" width="13.25" style="1" customWidth="1"/>
    <col min="46" max="46" width="10.625" style="1" customWidth="1"/>
    <col min="47" max="47" width="14.5" style="1" bestFit="1" customWidth="1"/>
    <col min="48" max="48" width="15.25" style="1" bestFit="1" customWidth="1"/>
    <col min="49" max="49" width="7.125" style="1" bestFit="1" customWidth="1"/>
    <col min="50" max="50" width="11" style="1" bestFit="1" customWidth="1"/>
    <col min="51" max="51" width="11" style="1" customWidth="1"/>
    <col min="52" max="52" width="16" style="1" bestFit="1" customWidth="1"/>
    <col min="53" max="53" width="13.125" style="1" customWidth="1"/>
    <col min="54" max="54" width="13.25" style="1" customWidth="1"/>
    <col min="55" max="55" width="10.625" style="1" customWidth="1"/>
    <col min="56" max="56" width="12.75" style="1" bestFit="1" customWidth="1"/>
    <col min="57" max="57" width="14.25" style="1" bestFit="1" customWidth="1"/>
    <col min="58" max="58" width="14.25" style="1" customWidth="1"/>
    <col min="59" max="59" width="7.125" style="1" bestFit="1" customWidth="1"/>
    <col min="60" max="60" width="13.25" style="1" customWidth="1"/>
    <col min="61" max="61" width="10.625" style="1" customWidth="1"/>
    <col min="62" max="62" width="12.75" style="1" bestFit="1" customWidth="1"/>
    <col min="63" max="63" width="11" style="1" bestFit="1" customWidth="1"/>
    <col min="64" max="64" width="20" style="87" bestFit="1" customWidth="1"/>
    <col min="65" max="65" width="10.875" style="1"/>
    <col min="66" max="66" width="17.625" style="1" bestFit="1" customWidth="1"/>
    <col min="67" max="67" width="17.625" style="1" customWidth="1"/>
    <col min="68" max="68" width="13.75" style="1" bestFit="1" customWidth="1"/>
    <col min="69" max="69" width="13.25" style="1" customWidth="1"/>
    <col min="70" max="70" width="10.625" style="1" customWidth="1"/>
    <col min="71" max="71" width="26.875" style="1" bestFit="1" customWidth="1"/>
    <col min="72" max="75" width="10.875" style="1"/>
    <col min="76" max="76" width="13.25" style="1" customWidth="1"/>
    <col min="77" max="77" width="10.625" style="1" customWidth="1"/>
    <col min="78" max="16384" width="10.875" style="1"/>
  </cols>
  <sheetData>
    <row r="2" spans="2:77" s="46" customFormat="1" x14ac:dyDescent="0.25">
      <c r="B2" s="133" t="s">
        <v>88</v>
      </c>
      <c r="K2" s="61"/>
      <c r="M2" s="74" t="s">
        <v>31</v>
      </c>
      <c r="S2" s="61"/>
      <c r="U2" s="3"/>
      <c r="V2" s="61"/>
      <c r="X2" s="67"/>
      <c r="AF2" s="61"/>
      <c r="AS2" s="61"/>
      <c r="BB2" s="61"/>
      <c r="BH2" s="61"/>
      <c r="BL2" s="85"/>
      <c r="BQ2" s="61"/>
      <c r="BS2" s="96" t="s">
        <v>80</v>
      </c>
      <c r="BX2" s="61"/>
    </row>
    <row r="3" spans="2:77" s="46" customFormat="1" ht="23.25" x14ac:dyDescent="0.25">
      <c r="B3" s="54"/>
      <c r="K3" s="61"/>
      <c r="M3" s="57"/>
      <c r="S3" s="61"/>
      <c r="U3" s="73" t="s">
        <v>57</v>
      </c>
      <c r="V3" s="61"/>
      <c r="AF3" s="61"/>
      <c r="AH3" s="71" t="s">
        <v>59</v>
      </c>
      <c r="AS3" s="61"/>
      <c r="BB3" s="61"/>
      <c r="BH3" s="61"/>
      <c r="BJ3"/>
      <c r="BK3"/>
      <c r="BL3" s="85"/>
      <c r="BQ3" s="61"/>
      <c r="BS3" s="134">
        <f>SUM('Data tables'!L10:L13)-('Pivot Table'!N8-'Pivot Table'!C7)</f>
        <v>277802</v>
      </c>
      <c r="BX3" s="61"/>
    </row>
    <row r="4" spans="2:77" s="49" customFormat="1" ht="20.25" customHeight="1" x14ac:dyDescent="0.25">
      <c r="B4" s="55" t="s">
        <v>9</v>
      </c>
      <c r="C4" s="50">
        <f>GETPIVOTDATA("Amount",$B$11,"Category","Housing")</f>
        <v>3452</v>
      </c>
      <c r="D4" s="129">
        <f>C4/$C$7</f>
        <v>0.44019382810507524</v>
      </c>
      <c r="E4" s="50"/>
      <c r="F4" s="50"/>
      <c r="G4" s="50"/>
      <c r="H4" s="50"/>
      <c r="I4" s="50"/>
      <c r="J4" s="50"/>
      <c r="K4" s="63"/>
      <c r="M4" s="58" t="s">
        <v>34</v>
      </c>
      <c r="N4" s="47">
        <f>GETPIVOTDATA("Amount",$M$12,"Sub-category","E-commerce")</f>
        <v>2100</v>
      </c>
      <c r="O4" s="47"/>
      <c r="P4" s="47"/>
      <c r="Q4" s="47"/>
      <c r="R4" s="47"/>
      <c r="S4" s="63"/>
      <c r="U4" s="66">
        <f>N8-C7</f>
        <v>15398</v>
      </c>
      <c r="V4" s="63"/>
      <c r="X4" s="72" t="s">
        <v>58</v>
      </c>
      <c r="Y4"/>
      <c r="Z4"/>
      <c r="AA4"/>
      <c r="AB4"/>
      <c r="AC4"/>
      <c r="AD4"/>
      <c r="AE4"/>
      <c r="AF4" s="63"/>
      <c r="AH4" s="68"/>
      <c r="AI4" s="68"/>
      <c r="AS4" s="63"/>
      <c r="BB4" s="63"/>
      <c r="BH4" s="63"/>
      <c r="BL4" s="86"/>
      <c r="BQ4" s="63"/>
      <c r="BS4" s="97"/>
      <c r="BX4" s="63"/>
    </row>
    <row r="5" spans="2:77" s="49" customFormat="1" ht="22.5" x14ac:dyDescent="0.25">
      <c r="B5" s="55" t="s">
        <v>19</v>
      </c>
      <c r="C5" s="50">
        <f>GETPIVOTDATA("Amount",$B$11,"Category","Personal")</f>
        <v>2200</v>
      </c>
      <c r="D5" s="129">
        <f t="shared" ref="D5:D6" si="0">C5/$C$7</f>
        <v>0.28054067839836777</v>
      </c>
      <c r="E5" s="50"/>
      <c r="F5" s="50"/>
      <c r="G5" s="50"/>
      <c r="H5" s="50"/>
      <c r="I5" s="50"/>
      <c r="J5" s="50"/>
      <c r="K5" s="63"/>
      <c r="M5" s="58" t="s">
        <v>35</v>
      </c>
      <c r="N5" s="47">
        <f>GETPIVOTDATA("Amount",$M$12,"Sub-category","Google Adsecne")</f>
        <v>140</v>
      </c>
      <c r="O5" s="47"/>
      <c r="P5" s="47"/>
      <c r="Q5" s="47"/>
      <c r="R5" s="47"/>
      <c r="S5" s="63"/>
      <c r="V5" s="63"/>
      <c r="X5"/>
      <c r="Y5"/>
      <c r="Z5"/>
      <c r="AA5"/>
      <c r="AB5"/>
      <c r="AC5"/>
      <c r="AD5"/>
      <c r="AE5"/>
      <c r="AF5" s="63"/>
      <c r="AH5" s="131" t="s">
        <v>89</v>
      </c>
      <c r="AI5" s="132">
        <f>MAX(AI11:AI22)</f>
        <v>81487</v>
      </c>
      <c r="AS5" s="63"/>
      <c r="AU5"/>
      <c r="AV5"/>
      <c r="BB5" s="63"/>
      <c r="BD5"/>
      <c r="BE5"/>
      <c r="BF5"/>
      <c r="BH5" s="63"/>
      <c r="BJ5" s="44" t="s">
        <v>52</v>
      </c>
      <c r="BK5"/>
      <c r="BL5" s="88" t="s">
        <v>64</v>
      </c>
      <c r="BP5" s="91"/>
      <c r="BQ5" s="63"/>
      <c r="BX5" s="63"/>
    </row>
    <row r="6" spans="2:77" s="49" customFormat="1" ht="23.25" x14ac:dyDescent="0.25">
      <c r="B6" s="56" t="s">
        <v>23</v>
      </c>
      <c r="C6" s="51">
        <f>GETPIVOTDATA("Amount",$B$11,"Category","Transportation")</f>
        <v>2190</v>
      </c>
      <c r="D6" s="129">
        <f t="shared" si="0"/>
        <v>0.27926549349655699</v>
      </c>
      <c r="E6" s="128"/>
      <c r="F6" s="128"/>
      <c r="G6" s="128"/>
      <c r="H6" s="128"/>
      <c r="I6" s="128"/>
      <c r="J6" s="128"/>
      <c r="K6" s="63"/>
      <c r="M6" s="58" t="s">
        <v>33</v>
      </c>
      <c r="N6" s="47">
        <f>GETPIVOTDATA("Amount",$M$12,"Sub-category","My Shop")</f>
        <v>8000</v>
      </c>
      <c r="O6" s="47"/>
      <c r="P6" s="47"/>
      <c r="Q6" s="47"/>
      <c r="R6" s="47"/>
      <c r="S6" s="63"/>
      <c r="V6" s="63"/>
      <c r="X6" s="130" t="s">
        <v>89</v>
      </c>
      <c r="Y6" s="132">
        <f>MAX(Y11:Y22)</f>
        <v>53353</v>
      </c>
      <c r="Z6"/>
      <c r="AA6"/>
      <c r="AB6"/>
      <c r="AC6"/>
      <c r="AD6"/>
      <c r="AE6"/>
      <c r="AF6" s="63"/>
      <c r="AH6"/>
      <c r="AI6"/>
      <c r="AS6" s="63"/>
      <c r="AU6"/>
      <c r="AV6"/>
      <c r="BB6" s="63"/>
      <c r="BD6"/>
      <c r="BE6"/>
      <c r="BF6"/>
      <c r="BH6" s="63"/>
      <c r="BJ6" s="45" t="s">
        <v>40</v>
      </c>
      <c r="BK6"/>
      <c r="BL6" s="89">
        <f>N8</f>
        <v>23240</v>
      </c>
      <c r="BN6" s="94" t="s">
        <v>79</v>
      </c>
      <c r="BO6" s="94"/>
      <c r="BP6" s="91"/>
      <c r="BQ6" s="63"/>
      <c r="BX6" s="63"/>
    </row>
    <row r="7" spans="2:77" s="46" customFormat="1" ht="21" x14ac:dyDescent="0.25">
      <c r="B7" s="52" t="s">
        <v>55</v>
      </c>
      <c r="C7" s="53">
        <f>GETPIVOTDATA("Amount",$B$11)</f>
        <v>7842</v>
      </c>
      <c r="D7" s="53"/>
      <c r="E7" s="53"/>
      <c r="F7" s="53"/>
      <c r="G7" s="53"/>
      <c r="H7" s="53"/>
      <c r="I7" s="53"/>
      <c r="J7" s="53"/>
      <c r="K7" s="63"/>
      <c r="M7" s="60" t="s">
        <v>32</v>
      </c>
      <c r="N7" s="48">
        <f>GETPIVOTDATA("Amount",$M$12,"Sub-category","Salary")</f>
        <v>13000</v>
      </c>
      <c r="O7" s="136"/>
      <c r="P7" s="136"/>
      <c r="Q7" s="136"/>
      <c r="R7" s="136"/>
      <c r="S7" s="63"/>
      <c r="V7" s="63"/>
      <c r="X7"/>
      <c r="Y7"/>
      <c r="Z7"/>
      <c r="AA7"/>
      <c r="AB7"/>
      <c r="AC7"/>
      <c r="AD7"/>
      <c r="AE7"/>
      <c r="AF7" s="63"/>
      <c r="AH7"/>
      <c r="AI7"/>
      <c r="AS7" s="63"/>
      <c r="AU7" s="44" t="s">
        <v>54</v>
      </c>
      <c r="AV7" s="44" t="s">
        <v>60</v>
      </c>
      <c r="AW7"/>
      <c r="AX7"/>
      <c r="AY7"/>
      <c r="AZ7"/>
      <c r="BA7"/>
      <c r="BB7" s="63"/>
      <c r="BD7" s="44" t="s">
        <v>52</v>
      </c>
      <c r="BE7" t="s">
        <v>63</v>
      </c>
      <c r="BF7"/>
      <c r="BG7"/>
      <c r="BH7" s="63"/>
      <c r="BJ7" s="45" t="s">
        <v>53</v>
      </c>
      <c r="BK7"/>
      <c r="BL7" s="92"/>
      <c r="BN7" s="95">
        <f>BL9/BL6</f>
        <v>0.99444922547332182</v>
      </c>
      <c r="BO7" s="95">
        <v>1</v>
      </c>
      <c r="BP7" s="47"/>
      <c r="BQ7" s="63"/>
      <c r="BX7" s="63"/>
    </row>
    <row r="8" spans="2:77" s="46" customFormat="1" ht="21" x14ac:dyDescent="0.25">
      <c r="B8"/>
      <c r="K8" s="64"/>
      <c r="M8" s="59" t="s">
        <v>56</v>
      </c>
      <c r="N8" s="84">
        <f>GETPIVOTDATA("Amount",$M$12)</f>
        <v>23240</v>
      </c>
      <c r="O8" s="84"/>
      <c r="P8" s="84"/>
      <c r="Q8" s="84"/>
      <c r="R8" s="84"/>
      <c r="S8" s="64"/>
      <c r="V8" s="64"/>
      <c r="X8" s="44" t="s">
        <v>1</v>
      </c>
      <c r="Y8" t="s">
        <v>8</v>
      </c>
      <c r="Z8"/>
      <c r="AA8"/>
      <c r="AB8"/>
      <c r="AC8"/>
      <c r="AD8"/>
      <c r="AE8"/>
      <c r="AF8" s="64"/>
      <c r="AH8" s="44" t="s">
        <v>1</v>
      </c>
      <c r="AI8" t="s">
        <v>31</v>
      </c>
      <c r="AS8" s="64"/>
      <c r="AU8" s="44" t="s">
        <v>52</v>
      </c>
      <c r="AV8" t="s">
        <v>8</v>
      </c>
      <c r="AW8" t="s">
        <v>31</v>
      </c>
      <c r="AX8" t="s">
        <v>53</v>
      </c>
      <c r="AY8"/>
      <c r="BB8" s="64"/>
      <c r="BD8" s="45" t="s">
        <v>37</v>
      </c>
      <c r="BE8" s="135">
        <v>2</v>
      </c>
      <c r="BF8"/>
      <c r="BG8"/>
      <c r="BH8" s="64"/>
      <c r="BJ8"/>
      <c r="BK8"/>
      <c r="BL8" s="88" t="s">
        <v>65</v>
      </c>
      <c r="BP8" s="59"/>
      <c r="BQ8" s="64"/>
      <c r="BX8" s="64"/>
    </row>
    <row r="9" spans="2:77" s="46" customFormat="1" ht="21" x14ac:dyDescent="0.35">
      <c r="B9" s="44" t="s">
        <v>1</v>
      </c>
      <c r="C9" t="s">
        <v>8</v>
      </c>
      <c r="D9"/>
      <c r="E9"/>
      <c r="F9"/>
      <c r="G9"/>
      <c r="H9"/>
      <c r="I9"/>
      <c r="J9"/>
      <c r="K9" s="61"/>
      <c r="S9" s="61"/>
      <c r="V9" s="61"/>
      <c r="X9" s="1"/>
      <c r="Y9" s="1"/>
      <c r="Z9" s="1"/>
      <c r="AA9" s="1"/>
      <c r="AB9" s="1"/>
      <c r="AC9" s="1"/>
      <c r="AD9" s="1"/>
      <c r="AE9" s="1"/>
      <c r="AF9" s="61"/>
      <c r="AH9"/>
      <c r="AI9"/>
      <c r="AS9" s="61"/>
      <c r="AU9" s="45" t="s">
        <v>40</v>
      </c>
      <c r="AV9" s="135">
        <v>7842</v>
      </c>
      <c r="AW9" s="135">
        <v>23240</v>
      </c>
      <c r="AX9" s="135">
        <v>31082</v>
      </c>
      <c r="AY9"/>
      <c r="AZ9" s="79" t="s">
        <v>61</v>
      </c>
      <c r="BA9" s="81">
        <f>MAX(AW9:AW20)</f>
        <v>81487</v>
      </c>
      <c r="BB9" s="64"/>
      <c r="BD9" s="45" t="s">
        <v>53</v>
      </c>
      <c r="BE9" s="135">
        <v>2</v>
      </c>
      <c r="BF9"/>
      <c r="BG9"/>
      <c r="BH9" s="61"/>
      <c r="BJ9"/>
      <c r="BL9" s="83">
        <f>VLOOKUP(BL12,'Data tables'!I2:J13,2,0)</f>
        <v>23111</v>
      </c>
      <c r="BQ9" s="61"/>
      <c r="BX9" s="61"/>
    </row>
    <row r="10" spans="2:77" s="3" customFormat="1" ht="22.5" x14ac:dyDescent="0.3">
      <c r="B10"/>
      <c r="C10"/>
      <c r="D10"/>
      <c r="E10"/>
      <c r="F10"/>
      <c r="G10"/>
      <c r="H10"/>
      <c r="I10"/>
      <c r="J10"/>
      <c r="K10" s="62"/>
      <c r="L10"/>
      <c r="M10" s="44" t="s">
        <v>1</v>
      </c>
      <c r="N10" t="s">
        <v>31</v>
      </c>
      <c r="O10"/>
      <c r="P10"/>
      <c r="Q10"/>
      <c r="R10"/>
      <c r="S10" s="62"/>
      <c r="T10"/>
      <c r="V10" s="62"/>
      <c r="W10"/>
      <c r="X10" s="44" t="s">
        <v>52</v>
      </c>
      <c r="Y10" t="s">
        <v>54</v>
      </c>
      <c r="Z10"/>
      <c r="AA10"/>
      <c r="AB10"/>
      <c r="AC10"/>
      <c r="AD10"/>
      <c r="AE10"/>
      <c r="AF10" s="62"/>
      <c r="AG10"/>
      <c r="AH10" s="44" t="s">
        <v>52</v>
      </c>
      <c r="AI10" t="s">
        <v>54</v>
      </c>
      <c r="AS10" s="62"/>
      <c r="AT10"/>
      <c r="AU10" s="45" t="s">
        <v>39</v>
      </c>
      <c r="AV10" s="135">
        <v>53353</v>
      </c>
      <c r="AW10" s="135">
        <v>58235</v>
      </c>
      <c r="AX10" s="135">
        <v>111588</v>
      </c>
      <c r="AY10"/>
      <c r="AZ10" s="80" t="s">
        <v>62</v>
      </c>
      <c r="BA10" s="81">
        <f>MAX(AV9:AV20)</f>
        <v>53353</v>
      </c>
      <c r="BB10" s="61"/>
      <c r="BC10"/>
      <c r="BD10"/>
      <c r="BE10"/>
      <c r="BF10"/>
      <c r="BG10"/>
      <c r="BH10" s="62"/>
      <c r="BI10"/>
      <c r="BJ10"/>
      <c r="BK10"/>
      <c r="BL10" s="70"/>
      <c r="BM10" s="83"/>
      <c r="BP10" s="91"/>
      <c r="BQ10" s="62"/>
      <c r="BR10"/>
      <c r="BX10" s="62"/>
      <c r="BY10"/>
    </row>
    <row r="11" spans="2:77" ht="22.5" x14ac:dyDescent="0.25">
      <c r="B11" s="44" t="s">
        <v>52</v>
      </c>
      <c r="C11" t="s">
        <v>54</v>
      </c>
      <c r="D11"/>
      <c r="E11"/>
      <c r="F11"/>
      <c r="G11"/>
      <c r="H11"/>
      <c r="I11"/>
      <c r="J11"/>
      <c r="K11" s="62"/>
      <c r="L11"/>
      <c r="M11"/>
      <c r="N11"/>
      <c r="O11"/>
      <c r="P11"/>
      <c r="Q11"/>
      <c r="R11"/>
      <c r="S11" s="62"/>
      <c r="T11"/>
      <c r="U11" s="47"/>
      <c r="V11" s="62"/>
      <c r="W11"/>
      <c r="X11" s="45" t="s">
        <v>40</v>
      </c>
      <c r="Y11">
        <v>7842</v>
      </c>
      <c r="Z11"/>
      <c r="AA11"/>
      <c r="AB11"/>
      <c r="AC11"/>
      <c r="AD11"/>
      <c r="AE11"/>
      <c r="AF11" s="62"/>
      <c r="AG11"/>
      <c r="AH11" s="45" t="s">
        <v>40</v>
      </c>
      <c r="AI11" s="135">
        <v>23240</v>
      </c>
      <c r="AS11" s="62"/>
      <c r="AT11"/>
      <c r="AU11" s="45" t="s">
        <v>43</v>
      </c>
      <c r="AV11" s="135">
        <v>29815</v>
      </c>
      <c r="AW11" s="135">
        <v>62350</v>
      </c>
      <c r="AX11" s="135">
        <v>92165</v>
      </c>
      <c r="AY11"/>
      <c r="AZ11"/>
      <c r="BA11"/>
      <c r="BB11" s="62"/>
      <c r="BC11"/>
      <c r="BE11"/>
      <c r="BF11"/>
      <c r="BG11"/>
      <c r="BH11" s="62"/>
      <c r="BI11"/>
      <c r="BJ11"/>
      <c r="BK11"/>
      <c r="BL11" s="88" t="s">
        <v>66</v>
      </c>
      <c r="BM11" s="83"/>
      <c r="BN11" s="125">
        <f>BO7-BN7</f>
        <v>5.5507745266781816E-3</v>
      </c>
      <c r="BP11" s="91"/>
      <c r="BQ11" s="62"/>
      <c r="BR11"/>
      <c r="BX11" s="62"/>
      <c r="BY11"/>
    </row>
    <row r="12" spans="2:77" ht="23.25" x14ac:dyDescent="0.25">
      <c r="B12" s="45" t="s">
        <v>9</v>
      </c>
      <c r="C12" s="135">
        <v>3452</v>
      </c>
      <c r="D12"/>
      <c r="E12"/>
      <c r="F12"/>
      <c r="G12"/>
      <c r="H12"/>
      <c r="I12"/>
      <c r="J12"/>
      <c r="K12" s="62"/>
      <c r="L12"/>
      <c r="M12" s="44" t="s">
        <v>52</v>
      </c>
      <c r="N12" t="s">
        <v>54</v>
      </c>
      <c r="O12"/>
      <c r="P12"/>
      <c r="Q12"/>
      <c r="R12"/>
      <c r="S12" s="62"/>
      <c r="T12"/>
      <c r="V12" s="62"/>
      <c r="W12"/>
      <c r="X12" s="45" t="s">
        <v>39</v>
      </c>
      <c r="Y12">
        <v>53353</v>
      </c>
      <c r="Z12"/>
      <c r="AA12"/>
      <c r="AB12"/>
      <c r="AC12"/>
      <c r="AD12"/>
      <c r="AE12"/>
      <c r="AF12" s="62"/>
      <c r="AG12"/>
      <c r="AH12" s="45" t="s">
        <v>39</v>
      </c>
      <c r="AI12" s="135">
        <v>58235</v>
      </c>
      <c r="AS12" s="62"/>
      <c r="AT12"/>
      <c r="AU12" s="45" t="s">
        <v>7</v>
      </c>
      <c r="AV12" s="135">
        <v>18717</v>
      </c>
      <c r="AW12" s="135">
        <v>78355</v>
      </c>
      <c r="AX12" s="135">
        <v>97072</v>
      </c>
      <c r="AY12"/>
      <c r="AZ12"/>
      <c r="BA12"/>
      <c r="BB12" s="62"/>
      <c r="BC12"/>
      <c r="BD12"/>
      <c r="BE12"/>
      <c r="BF12"/>
      <c r="BG12"/>
      <c r="BH12" s="62"/>
      <c r="BI12"/>
      <c r="BJ12"/>
      <c r="BK12"/>
      <c r="BL12" s="93" t="str">
        <f>CONCATENATE(BJ6,",2023")</f>
        <v>Jan,2023</v>
      </c>
      <c r="BM12" s="83"/>
      <c r="BN12" s="126"/>
      <c r="BP12" s="91"/>
      <c r="BQ12" s="62"/>
      <c r="BR12"/>
      <c r="BX12" s="62"/>
      <c r="BY12"/>
    </row>
    <row r="13" spans="2:77" ht="23.25" x14ac:dyDescent="0.35">
      <c r="B13" s="45" t="s">
        <v>19</v>
      </c>
      <c r="C13" s="135">
        <v>2200</v>
      </c>
      <c r="D13"/>
      <c r="E13"/>
      <c r="F13"/>
      <c r="G13"/>
      <c r="H13"/>
      <c r="I13"/>
      <c r="J13"/>
      <c r="K13" s="62"/>
      <c r="L13"/>
      <c r="M13" s="45" t="s">
        <v>34</v>
      </c>
      <c r="N13" s="135">
        <v>2100</v>
      </c>
      <c r="O13" s="135"/>
      <c r="P13" s="135"/>
      <c r="Q13" s="135"/>
      <c r="R13" s="135"/>
      <c r="S13" s="62"/>
      <c r="T13"/>
      <c r="V13" s="62"/>
      <c r="W13"/>
      <c r="X13" s="45" t="s">
        <v>43</v>
      </c>
      <c r="Y13">
        <v>29815</v>
      </c>
      <c r="Z13"/>
      <c r="AA13"/>
      <c r="AB13"/>
      <c r="AC13"/>
      <c r="AD13"/>
      <c r="AE13"/>
      <c r="AF13" s="62"/>
      <c r="AG13"/>
      <c r="AH13" s="45" t="s">
        <v>43</v>
      </c>
      <c r="AI13" s="135">
        <v>62350</v>
      </c>
      <c r="AS13" s="62"/>
      <c r="AT13"/>
      <c r="AU13" s="45" t="s">
        <v>44</v>
      </c>
      <c r="AV13" s="135">
        <v>24242</v>
      </c>
      <c r="AW13" s="135">
        <v>44696</v>
      </c>
      <c r="AX13" s="135">
        <v>68938</v>
      </c>
      <c r="AY13"/>
      <c r="AZ13"/>
      <c r="BA13"/>
      <c r="BB13" s="62"/>
      <c r="BC13"/>
      <c r="BD13"/>
      <c r="BE13"/>
      <c r="BF13"/>
      <c r="BG13"/>
      <c r="BH13" s="62"/>
      <c r="BI13"/>
      <c r="BJ13"/>
      <c r="BK13"/>
      <c r="BL13" s="90"/>
      <c r="BM13" s="83"/>
      <c r="BP13" s="91"/>
      <c r="BQ13" s="62"/>
      <c r="BR13"/>
      <c r="BX13" s="62"/>
      <c r="BY13"/>
    </row>
    <row r="14" spans="2:77" ht="23.25" x14ac:dyDescent="0.35">
      <c r="B14" s="45" t="s">
        <v>23</v>
      </c>
      <c r="C14" s="135">
        <v>2190</v>
      </c>
      <c r="D14"/>
      <c r="E14"/>
      <c r="F14"/>
      <c r="G14"/>
      <c r="H14"/>
      <c r="I14"/>
      <c r="J14"/>
      <c r="K14" s="62"/>
      <c r="L14"/>
      <c r="M14" s="45" t="s">
        <v>35</v>
      </c>
      <c r="N14" s="135">
        <v>140</v>
      </c>
      <c r="O14" s="135"/>
      <c r="P14" s="135"/>
      <c r="Q14" s="135"/>
      <c r="R14" s="135"/>
      <c r="S14" s="62"/>
      <c r="T14"/>
      <c r="V14" s="62"/>
      <c r="W14"/>
      <c r="X14" s="45" t="s">
        <v>7</v>
      </c>
      <c r="Y14">
        <v>18717</v>
      </c>
      <c r="Z14"/>
      <c r="AA14"/>
      <c r="AB14"/>
      <c r="AC14"/>
      <c r="AD14"/>
      <c r="AE14"/>
      <c r="AF14" s="62"/>
      <c r="AG14"/>
      <c r="AH14" s="45" t="s">
        <v>7</v>
      </c>
      <c r="AI14" s="135">
        <v>78355</v>
      </c>
      <c r="AS14" s="62"/>
      <c r="AT14"/>
      <c r="AU14" s="45" t="s">
        <v>42</v>
      </c>
      <c r="AV14" s="135">
        <v>20342</v>
      </c>
      <c r="AW14" s="135">
        <v>27464</v>
      </c>
      <c r="AX14" s="135">
        <v>47806</v>
      </c>
      <c r="AY14"/>
      <c r="AZ14"/>
      <c r="BA14"/>
      <c r="BB14" s="62"/>
      <c r="BC14"/>
      <c r="BD14"/>
      <c r="BE14"/>
      <c r="BF14"/>
      <c r="BG14"/>
      <c r="BH14" s="62"/>
      <c r="BI14"/>
      <c r="BJ14"/>
      <c r="BK14"/>
      <c r="BL14" s="90"/>
      <c r="BM14" s="83"/>
      <c r="BP14" s="91"/>
      <c r="BQ14" s="62"/>
      <c r="BR14"/>
      <c r="BX14" s="62"/>
      <c r="BY14"/>
    </row>
    <row r="15" spans="2:77" ht="23.25" x14ac:dyDescent="0.35">
      <c r="B15" s="45" t="s">
        <v>53</v>
      </c>
      <c r="C15" s="135">
        <v>7842</v>
      </c>
      <c r="D15"/>
      <c r="E15"/>
      <c r="F15"/>
      <c r="G15"/>
      <c r="H15"/>
      <c r="I15"/>
      <c r="J15"/>
      <c r="K15" s="62"/>
      <c r="L15"/>
      <c r="M15" s="45" t="s">
        <v>33</v>
      </c>
      <c r="N15" s="135">
        <v>8000</v>
      </c>
      <c r="O15" s="135"/>
      <c r="P15" s="135"/>
      <c r="Q15" s="135"/>
      <c r="R15" s="135"/>
      <c r="S15" s="62"/>
      <c r="T15"/>
      <c r="V15" s="62"/>
      <c r="W15"/>
      <c r="X15" s="45" t="s">
        <v>44</v>
      </c>
      <c r="Y15">
        <v>24242</v>
      </c>
      <c r="Z15"/>
      <c r="AA15"/>
      <c r="AB15"/>
      <c r="AC15"/>
      <c r="AD15"/>
      <c r="AE15"/>
      <c r="AF15" s="62"/>
      <c r="AG15"/>
      <c r="AH15" s="45" t="s">
        <v>44</v>
      </c>
      <c r="AI15" s="135">
        <v>44696</v>
      </c>
      <c r="AS15" s="62"/>
      <c r="AT15"/>
      <c r="AU15" s="45" t="s">
        <v>41</v>
      </c>
      <c r="AV15" s="135">
        <v>28893</v>
      </c>
      <c r="AW15" s="135">
        <v>62355</v>
      </c>
      <c r="AX15" s="135">
        <v>91248</v>
      </c>
      <c r="AY15"/>
      <c r="AZ15"/>
      <c r="BA15"/>
      <c r="BB15" s="62"/>
      <c r="BC15"/>
      <c r="BD15"/>
      <c r="BE15"/>
      <c r="BF15"/>
      <c r="BG15"/>
      <c r="BH15" s="62"/>
      <c r="BI15"/>
      <c r="BJ15"/>
      <c r="BK15"/>
      <c r="BL15" s="90"/>
      <c r="BM15" s="83"/>
      <c r="BP15" s="91"/>
      <c r="BQ15" s="62"/>
      <c r="BR15"/>
      <c r="BX15" s="62"/>
      <c r="BY15"/>
    </row>
    <row r="16" spans="2:77" ht="23.25" x14ac:dyDescent="0.35">
      <c r="B16"/>
      <c r="C16"/>
      <c r="D16"/>
      <c r="E16"/>
      <c r="F16"/>
      <c r="G16"/>
      <c r="H16"/>
      <c r="I16"/>
      <c r="J16"/>
      <c r="K16" s="62"/>
      <c r="L16"/>
      <c r="M16" s="45" t="s">
        <v>32</v>
      </c>
      <c r="N16" s="135">
        <v>13000</v>
      </c>
      <c r="O16" s="135"/>
      <c r="P16" s="135"/>
      <c r="Q16" s="135"/>
      <c r="R16" s="135"/>
      <c r="S16" s="62"/>
      <c r="T16"/>
      <c r="V16" s="62"/>
      <c r="W16"/>
      <c r="X16" s="45" t="s">
        <v>42</v>
      </c>
      <c r="Y16">
        <v>20342</v>
      </c>
      <c r="Z16"/>
      <c r="AA16"/>
      <c r="AB16"/>
      <c r="AC16"/>
      <c r="AD16"/>
      <c r="AE16"/>
      <c r="AF16" s="62"/>
      <c r="AG16"/>
      <c r="AH16" s="45" t="s">
        <v>42</v>
      </c>
      <c r="AI16" s="135">
        <v>27464</v>
      </c>
      <c r="AS16" s="62"/>
      <c r="AT16"/>
      <c r="AU16" s="45" t="s">
        <v>36</v>
      </c>
      <c r="AV16" s="135">
        <v>42484</v>
      </c>
      <c r="AW16" s="135">
        <v>56712</v>
      </c>
      <c r="AX16" s="135">
        <v>99196</v>
      </c>
      <c r="AY16"/>
      <c r="AZ16"/>
      <c r="BA16"/>
      <c r="BB16" s="62"/>
      <c r="BC16"/>
      <c r="BD16" s="82" t="str">
        <f>IF(BE8=1,CONCATENATE(BE8," ","Bill past Due, Pay sonn to avoid late fees,"),IF(BE8&gt;1,CONCATENATE(BE8," ","Bill are past Due, Pay sonn to avoid late fees,"),"All bills have been paid, and there are no overdue bills"))</f>
        <v>2 Bill are past Due, Pay sonn to avoid late fees,</v>
      </c>
      <c r="BE16"/>
      <c r="BF16"/>
      <c r="BG16"/>
      <c r="BH16" s="62"/>
      <c r="BI16"/>
      <c r="BJ16"/>
      <c r="BK16"/>
      <c r="BL16" s="90"/>
      <c r="BP16" s="91"/>
      <c r="BQ16" s="62"/>
      <c r="BR16"/>
      <c r="BX16" s="62"/>
      <c r="BY16"/>
    </row>
    <row r="17" spans="2:77" ht="23.25" x14ac:dyDescent="0.35">
      <c r="B17"/>
      <c r="C17"/>
      <c r="D17"/>
      <c r="E17"/>
      <c r="F17"/>
      <c r="G17"/>
      <c r="H17"/>
      <c r="I17"/>
      <c r="J17"/>
      <c r="K17" s="62"/>
      <c r="L17"/>
      <c r="M17" s="45" t="s">
        <v>53</v>
      </c>
      <c r="N17" s="135">
        <v>23240</v>
      </c>
      <c r="O17" s="135"/>
      <c r="P17" s="135"/>
      <c r="Q17" s="135"/>
      <c r="R17" s="135"/>
      <c r="S17" s="62"/>
      <c r="T17"/>
      <c r="V17" s="62"/>
      <c r="W17"/>
      <c r="X17" s="45" t="s">
        <v>41</v>
      </c>
      <c r="Y17">
        <v>28893</v>
      </c>
      <c r="Z17"/>
      <c r="AA17"/>
      <c r="AB17"/>
      <c r="AC17"/>
      <c r="AD17"/>
      <c r="AE17"/>
      <c r="AF17" s="62"/>
      <c r="AG17"/>
      <c r="AH17" s="45" t="s">
        <v>41</v>
      </c>
      <c r="AI17" s="135">
        <v>62355</v>
      </c>
      <c r="AS17" s="62"/>
      <c r="AT17"/>
      <c r="AU17" s="45" t="s">
        <v>47</v>
      </c>
      <c r="AV17" s="135">
        <v>23897</v>
      </c>
      <c r="AW17" s="135">
        <v>65602</v>
      </c>
      <c r="AX17" s="135">
        <v>89499</v>
      </c>
      <c r="AY17"/>
      <c r="AZ17"/>
      <c r="BA17"/>
      <c r="BB17" s="62"/>
      <c r="BC17"/>
      <c r="BD17"/>
      <c r="BE17"/>
      <c r="BF17"/>
      <c r="BG17"/>
      <c r="BH17" s="62"/>
      <c r="BI17"/>
      <c r="BJ17"/>
      <c r="BK17"/>
      <c r="BL17" s="90"/>
      <c r="BQ17" s="62"/>
      <c r="BR17"/>
      <c r="BX17" s="62"/>
      <c r="BY17"/>
    </row>
    <row r="18" spans="2:77" ht="23.25" x14ac:dyDescent="0.35">
      <c r="B18"/>
      <c r="C18"/>
      <c r="D18"/>
      <c r="E18"/>
      <c r="F18"/>
      <c r="G18"/>
      <c r="H18"/>
      <c r="I18"/>
      <c r="J18"/>
      <c r="K18" s="62"/>
      <c r="L18"/>
      <c r="M18"/>
      <c r="N18"/>
      <c r="O18"/>
      <c r="P18"/>
      <c r="Q18"/>
      <c r="R18"/>
      <c r="S18" s="62"/>
      <c r="T18"/>
      <c r="V18" s="62"/>
      <c r="W18"/>
      <c r="X18" s="45" t="s">
        <v>36</v>
      </c>
      <c r="Y18">
        <v>42484</v>
      </c>
      <c r="Z18"/>
      <c r="AA18"/>
      <c r="AB18"/>
      <c r="AC18"/>
      <c r="AD18"/>
      <c r="AE18"/>
      <c r="AF18" s="62"/>
      <c r="AG18"/>
      <c r="AH18" s="45" t="s">
        <v>36</v>
      </c>
      <c r="AI18" s="135">
        <v>56712</v>
      </c>
      <c r="AS18" s="62"/>
      <c r="AT18"/>
      <c r="AU18" s="45" t="s">
        <v>46</v>
      </c>
      <c r="AV18" s="135">
        <v>35184</v>
      </c>
      <c r="AW18" s="135">
        <v>81487</v>
      </c>
      <c r="AX18" s="135">
        <v>116671</v>
      </c>
      <c r="AY18"/>
      <c r="AZ18"/>
      <c r="BA18"/>
      <c r="BB18" s="62"/>
      <c r="BC18"/>
      <c r="BD18"/>
      <c r="BE18"/>
      <c r="BF18"/>
      <c r="BG18"/>
      <c r="BH18" s="62"/>
      <c r="BI18"/>
      <c r="BJ18"/>
      <c r="BK18"/>
      <c r="BL18" s="90"/>
      <c r="BQ18" s="62"/>
      <c r="BR18"/>
      <c r="BX18" s="62"/>
      <c r="BY18"/>
    </row>
    <row r="19" spans="2:77" ht="23.25" x14ac:dyDescent="0.35">
      <c r="B19"/>
      <c r="C19"/>
      <c r="D19"/>
      <c r="E19"/>
      <c r="F19"/>
      <c r="G19"/>
      <c r="H19"/>
      <c r="I19"/>
      <c r="J19"/>
      <c r="K19" s="62"/>
      <c r="L19"/>
      <c r="M19"/>
      <c r="N19"/>
      <c r="O19"/>
      <c r="P19"/>
      <c r="Q19"/>
      <c r="R19"/>
      <c r="S19" s="62"/>
      <c r="T19"/>
      <c r="V19" s="62"/>
      <c r="W19"/>
      <c r="X19" s="45" t="s">
        <v>47</v>
      </c>
      <c r="Y19">
        <v>23897</v>
      </c>
      <c r="Z19"/>
      <c r="AA19"/>
      <c r="AB19"/>
      <c r="AC19"/>
      <c r="AD19"/>
      <c r="AE19"/>
      <c r="AF19" s="62"/>
      <c r="AG19"/>
      <c r="AH19" s="45" t="s">
        <v>47</v>
      </c>
      <c r="AI19" s="135">
        <v>65602</v>
      </c>
      <c r="AS19" s="62"/>
      <c r="AT19"/>
      <c r="AU19" s="45" t="s">
        <v>45</v>
      </c>
      <c r="AV19" s="135">
        <v>25176</v>
      </c>
      <c r="AW19" s="135">
        <v>52201</v>
      </c>
      <c r="AX19" s="135">
        <v>77377</v>
      </c>
      <c r="AY19"/>
      <c r="AZ19"/>
      <c r="BA19"/>
      <c r="BB19" s="62"/>
      <c r="BC19"/>
      <c r="BD19"/>
      <c r="BE19"/>
      <c r="BF19"/>
      <c r="BG19"/>
      <c r="BH19" s="62"/>
      <c r="BI19"/>
      <c r="BJ19"/>
      <c r="BK19"/>
      <c r="BL19" s="90"/>
      <c r="BQ19" s="62"/>
      <c r="BR19"/>
      <c r="BX19" s="62"/>
      <c r="BY19"/>
    </row>
    <row r="20" spans="2:77" ht="23.25" x14ac:dyDescent="0.35">
      <c r="B20"/>
      <c r="C20"/>
      <c r="D20"/>
      <c r="E20"/>
      <c r="F20"/>
      <c r="G20"/>
      <c r="H20"/>
      <c r="I20"/>
      <c r="J20"/>
      <c r="K20" s="62"/>
      <c r="L20"/>
      <c r="M20"/>
      <c r="N20"/>
      <c r="O20"/>
      <c r="P20"/>
      <c r="Q20"/>
      <c r="R20"/>
      <c r="S20" s="62"/>
      <c r="T20"/>
      <c r="V20" s="62"/>
      <c r="W20"/>
      <c r="X20" s="45" t="s">
        <v>46</v>
      </c>
      <c r="Y20">
        <v>35184</v>
      </c>
      <c r="Z20"/>
      <c r="AA20"/>
      <c r="AB20"/>
      <c r="AC20"/>
      <c r="AD20"/>
      <c r="AE20"/>
      <c r="AF20" s="62"/>
      <c r="AG20"/>
      <c r="AH20" s="45" t="s">
        <v>46</v>
      </c>
      <c r="AI20" s="135">
        <v>81487</v>
      </c>
      <c r="AS20" s="62"/>
      <c r="AT20"/>
      <c r="AU20" s="45" t="s">
        <v>38</v>
      </c>
      <c r="AV20" s="135">
        <v>16401</v>
      </c>
      <c r="AW20" s="135">
        <v>66110</v>
      </c>
      <c r="AX20" s="135">
        <v>82511</v>
      </c>
      <c r="AY20"/>
      <c r="AZ20"/>
      <c r="BA20"/>
      <c r="BB20" s="62"/>
      <c r="BC20"/>
      <c r="BD20"/>
      <c r="BE20"/>
      <c r="BF20"/>
      <c r="BG20"/>
      <c r="BH20" s="62"/>
      <c r="BI20"/>
      <c r="BJ20"/>
      <c r="BK20"/>
      <c r="BL20" s="90"/>
      <c r="BQ20" s="62"/>
      <c r="BR20"/>
      <c r="BX20" s="62"/>
      <c r="BY20"/>
    </row>
    <row r="21" spans="2:77" ht="23.25" x14ac:dyDescent="0.35">
      <c r="B21"/>
      <c r="C21"/>
      <c r="D21"/>
      <c r="E21"/>
      <c r="F21"/>
      <c r="G21"/>
      <c r="H21"/>
      <c r="I21"/>
      <c r="J21"/>
      <c r="K21" s="62"/>
      <c r="L21"/>
      <c r="M21"/>
      <c r="N21"/>
      <c r="O21"/>
      <c r="P21"/>
      <c r="Q21"/>
      <c r="R21"/>
      <c r="S21" s="62"/>
      <c r="T21"/>
      <c r="V21" s="62"/>
      <c r="W21"/>
      <c r="X21" s="45" t="s">
        <v>45</v>
      </c>
      <c r="Y21">
        <v>25176</v>
      </c>
      <c r="Z21"/>
      <c r="AA21"/>
      <c r="AB21"/>
      <c r="AC21"/>
      <c r="AD21"/>
      <c r="AE21"/>
      <c r="AF21" s="62"/>
      <c r="AG21"/>
      <c r="AH21" s="45" t="s">
        <v>45</v>
      </c>
      <c r="AI21" s="135">
        <v>52201</v>
      </c>
      <c r="AS21" s="62"/>
      <c r="AT21"/>
      <c r="AU21" s="45" t="s">
        <v>53</v>
      </c>
      <c r="AV21" s="135">
        <v>326346</v>
      </c>
      <c r="AW21" s="135">
        <v>678807</v>
      </c>
      <c r="AX21" s="135">
        <v>1005153</v>
      </c>
      <c r="AY21"/>
      <c r="AZ21"/>
      <c r="BA21"/>
      <c r="BB21" s="62"/>
      <c r="BC21"/>
      <c r="BD21"/>
      <c r="BE21"/>
      <c r="BF21"/>
      <c r="BG21"/>
      <c r="BH21" s="62"/>
      <c r="BI21"/>
      <c r="BJ21"/>
      <c r="BK21"/>
      <c r="BL21" s="90"/>
      <c r="BQ21" s="62"/>
      <c r="BR21"/>
      <c r="BX21" s="62"/>
      <c r="BY21"/>
    </row>
    <row r="22" spans="2:77" ht="23.25" x14ac:dyDescent="0.35">
      <c r="B22"/>
      <c r="C22"/>
      <c r="D22"/>
      <c r="E22"/>
      <c r="F22"/>
      <c r="G22"/>
      <c r="H22"/>
      <c r="I22"/>
      <c r="J22"/>
      <c r="K22" s="62"/>
      <c r="L22"/>
      <c r="M22"/>
      <c r="N22"/>
      <c r="O22"/>
      <c r="P22"/>
      <c r="Q22"/>
      <c r="R22"/>
      <c r="S22" s="62"/>
      <c r="T22"/>
      <c r="V22" s="62"/>
      <c r="W22"/>
      <c r="X22" s="45" t="s">
        <v>38</v>
      </c>
      <c r="Y22">
        <v>16401</v>
      </c>
      <c r="Z22"/>
      <c r="AA22"/>
      <c r="AB22"/>
      <c r="AC22"/>
      <c r="AD22"/>
      <c r="AE22"/>
      <c r="AF22" s="62"/>
      <c r="AG22"/>
      <c r="AH22" s="45" t="s">
        <v>38</v>
      </c>
      <c r="AI22" s="135">
        <v>66110</v>
      </c>
      <c r="AS22" s="62"/>
      <c r="AT22"/>
      <c r="AU22"/>
      <c r="AV22"/>
      <c r="AW22"/>
      <c r="AX22"/>
      <c r="AY22"/>
      <c r="BB22" s="62"/>
      <c r="BC22"/>
      <c r="BD22"/>
      <c r="BE22"/>
      <c r="BF22"/>
      <c r="BG22"/>
      <c r="BH22" s="62"/>
      <c r="BI22"/>
      <c r="BJ22"/>
      <c r="BK22"/>
      <c r="BL22" s="90"/>
      <c r="BQ22" s="62"/>
      <c r="BR22"/>
      <c r="BX22" s="62"/>
      <c r="BY22"/>
    </row>
    <row r="23" spans="2:77" ht="23.25" x14ac:dyDescent="0.35">
      <c r="B23"/>
      <c r="C23"/>
      <c r="D23"/>
      <c r="E23"/>
      <c r="F23"/>
      <c r="G23"/>
      <c r="H23"/>
      <c r="I23"/>
      <c r="J23"/>
      <c r="K23" s="65"/>
      <c r="M23"/>
      <c r="N23"/>
      <c r="O23"/>
      <c r="P23"/>
      <c r="Q23"/>
      <c r="R23"/>
      <c r="S23" s="65"/>
      <c r="V23" s="65"/>
      <c r="X23" s="45" t="s">
        <v>53</v>
      </c>
      <c r="Y23">
        <v>326346</v>
      </c>
      <c r="Z23"/>
      <c r="AA23"/>
      <c r="AB23"/>
      <c r="AC23"/>
      <c r="AD23"/>
      <c r="AE23"/>
      <c r="AF23" s="65"/>
      <c r="AH23" s="45" t="s">
        <v>53</v>
      </c>
      <c r="AI23" s="135">
        <v>678807</v>
      </c>
      <c r="AS23" s="65"/>
      <c r="BB23" s="62"/>
      <c r="BD23"/>
      <c r="BE23"/>
      <c r="BF23"/>
      <c r="BG23"/>
      <c r="BH23" s="65"/>
      <c r="BL23" s="90"/>
      <c r="BQ23" s="65"/>
      <c r="BX23" s="65"/>
    </row>
    <row r="24" spans="2:77" ht="23.25" x14ac:dyDescent="0.35">
      <c r="B24"/>
      <c r="C24"/>
      <c r="D24"/>
      <c r="E24"/>
      <c r="F24"/>
      <c r="G24"/>
      <c r="H24"/>
      <c r="I24"/>
      <c r="J24"/>
      <c r="K24" s="65"/>
      <c r="M24"/>
      <c r="N24"/>
      <c r="O24"/>
      <c r="P24"/>
      <c r="Q24"/>
      <c r="R24"/>
      <c r="S24" s="65"/>
      <c r="V24" s="65"/>
      <c r="AF24" s="65"/>
      <c r="AS24" s="65"/>
      <c r="BB24" s="65"/>
      <c r="BD24"/>
      <c r="BE24"/>
      <c r="BF24"/>
      <c r="BG24"/>
      <c r="BH24" s="65"/>
      <c r="BL24" s="90"/>
      <c r="BQ24" s="65"/>
      <c r="BX24" s="65"/>
    </row>
    <row r="25" spans="2:77" x14ac:dyDescent="0.25">
      <c r="B25"/>
      <c r="C25"/>
      <c r="D25"/>
      <c r="E25"/>
      <c r="F25"/>
      <c r="G25"/>
      <c r="H25"/>
      <c r="I25"/>
      <c r="J25"/>
      <c r="K25" s="65"/>
      <c r="M25"/>
      <c r="N25"/>
      <c r="O25"/>
      <c r="P25"/>
      <c r="Q25"/>
      <c r="R25"/>
      <c r="S25" s="65"/>
      <c r="V25" s="65"/>
      <c r="AF25" s="65"/>
      <c r="AS25" s="65"/>
      <c r="BB25" s="65"/>
      <c r="BH25" s="65"/>
      <c r="BQ25" s="65"/>
      <c r="BX25" s="65"/>
    </row>
    <row r="26" spans="2:77" x14ac:dyDescent="0.25">
      <c r="B26"/>
      <c r="C26"/>
      <c r="D26"/>
      <c r="E26"/>
      <c r="F26"/>
      <c r="G26"/>
      <c r="H26"/>
      <c r="I26"/>
      <c r="J26"/>
      <c r="K26" s="65"/>
      <c r="M26"/>
      <c r="N26"/>
      <c r="O26"/>
      <c r="P26"/>
      <c r="Q26"/>
      <c r="R26"/>
      <c r="S26" s="65"/>
      <c r="V26" s="65"/>
      <c r="AF26" s="65"/>
      <c r="AS26" s="65"/>
      <c r="BB26" s="65"/>
      <c r="BH26" s="65"/>
      <c r="BQ26" s="65"/>
      <c r="BX26" s="65"/>
    </row>
    <row r="27" spans="2:77" x14ac:dyDescent="0.25">
      <c r="B27"/>
      <c r="C27"/>
      <c r="D27"/>
      <c r="E27"/>
      <c r="F27"/>
      <c r="G27"/>
      <c r="H27"/>
      <c r="I27"/>
      <c r="J27"/>
      <c r="K27" s="65"/>
      <c r="M27"/>
      <c r="N27"/>
      <c r="O27"/>
      <c r="P27"/>
      <c r="Q27"/>
      <c r="R27"/>
      <c r="S27" s="65"/>
      <c r="V27" s="65"/>
      <c r="AF27" s="65"/>
      <c r="AS27" s="65"/>
      <c r="BB27" s="65"/>
      <c r="BH27" s="65"/>
      <c r="BQ27" s="65"/>
      <c r="BX27" s="65"/>
    </row>
    <row r="28" spans="2:77" x14ac:dyDescent="0.25">
      <c r="B28"/>
      <c r="C28"/>
      <c r="D28"/>
      <c r="E28"/>
      <c r="F28"/>
      <c r="G28"/>
      <c r="H28"/>
      <c r="I28"/>
      <c r="J28"/>
      <c r="M28"/>
      <c r="N28"/>
      <c r="O28"/>
      <c r="P28"/>
      <c r="Q28"/>
      <c r="R28"/>
      <c r="BB28" s="65"/>
    </row>
    <row r="29" spans="2:77" x14ac:dyDescent="0.25">
      <c r="B29"/>
      <c r="C29"/>
      <c r="D29"/>
      <c r="E29"/>
      <c r="F29"/>
      <c r="G29"/>
      <c r="H29"/>
      <c r="I29"/>
      <c r="J29"/>
      <c r="M29"/>
      <c r="N29"/>
      <c r="O29"/>
      <c r="P29"/>
      <c r="Q29"/>
      <c r="R29"/>
    </row>
    <row r="30" spans="2:77" x14ac:dyDescent="0.25">
      <c r="B30"/>
      <c r="C30"/>
      <c r="D30"/>
      <c r="E30"/>
      <c r="F30"/>
      <c r="G30"/>
      <c r="H30"/>
      <c r="I30"/>
      <c r="J30"/>
      <c r="M30"/>
      <c r="N30"/>
      <c r="O30"/>
      <c r="P30"/>
      <c r="Q30"/>
      <c r="R30"/>
    </row>
    <row r="31" spans="2:77" x14ac:dyDescent="0.25">
      <c r="C31" s="2"/>
      <c r="D31" s="2"/>
      <c r="E31" s="2"/>
      <c r="F31" s="2"/>
      <c r="G31" s="2"/>
      <c r="H31" s="2"/>
      <c r="I31" s="2"/>
      <c r="J31" s="2"/>
      <c r="M31"/>
      <c r="N31"/>
      <c r="O31"/>
      <c r="P31"/>
      <c r="Q31"/>
      <c r="R31"/>
    </row>
    <row r="32" spans="2:77" x14ac:dyDescent="0.25">
      <c r="C32" s="2"/>
      <c r="D32" s="2"/>
      <c r="E32" s="2"/>
      <c r="F32" s="2"/>
      <c r="G32" s="2"/>
      <c r="H32" s="2"/>
      <c r="I32" s="2"/>
      <c r="J32" s="2"/>
      <c r="M32"/>
      <c r="N32"/>
      <c r="O32"/>
      <c r="P32"/>
      <c r="Q32"/>
      <c r="R32"/>
    </row>
    <row r="33" spans="3:76" x14ac:dyDescent="0.25">
      <c r="C33" s="2"/>
      <c r="D33" s="2"/>
      <c r="E33" s="2"/>
      <c r="F33" s="2"/>
      <c r="G33" s="2"/>
      <c r="H33" s="2"/>
      <c r="I33" s="2"/>
      <c r="J33" s="2"/>
      <c r="M33"/>
      <c r="N33"/>
      <c r="O33"/>
      <c r="P33"/>
      <c r="Q33"/>
      <c r="R33"/>
    </row>
    <row r="34" spans="3:76" x14ac:dyDescent="0.25">
      <c r="C34" s="2"/>
      <c r="D34" s="2"/>
      <c r="E34" s="2"/>
      <c r="F34" s="2"/>
      <c r="G34" s="2"/>
      <c r="H34" s="2"/>
      <c r="I34" s="2"/>
      <c r="J34" s="2"/>
      <c r="M34"/>
      <c r="N34"/>
      <c r="O34"/>
      <c r="P34"/>
      <c r="Q34"/>
      <c r="R34"/>
    </row>
    <row r="35" spans="3:76" x14ac:dyDescent="0.25">
      <c r="C35" s="2"/>
      <c r="D35" s="2"/>
      <c r="E35" s="2"/>
      <c r="F35" s="2"/>
      <c r="G35" s="2"/>
      <c r="H35" s="2"/>
      <c r="I35" s="2"/>
      <c r="J35" s="2"/>
      <c r="M35"/>
      <c r="N35"/>
      <c r="O35"/>
      <c r="P35"/>
      <c r="Q35"/>
      <c r="R35"/>
    </row>
    <row r="36" spans="3:76" x14ac:dyDescent="0.25">
      <c r="C36" s="2"/>
      <c r="D36" s="2"/>
      <c r="E36" s="2"/>
      <c r="F36" s="2"/>
      <c r="G36" s="2"/>
      <c r="H36" s="2"/>
      <c r="I36" s="2"/>
      <c r="J36" s="2"/>
      <c r="M36"/>
      <c r="N36"/>
      <c r="O36"/>
      <c r="P36"/>
      <c r="Q36"/>
      <c r="R36"/>
      <c r="AF36"/>
      <c r="AS36"/>
      <c r="BH36"/>
      <c r="BQ36"/>
      <c r="BX36"/>
    </row>
    <row r="37" spans="3:76" x14ac:dyDescent="0.25">
      <c r="C37" s="2"/>
      <c r="D37" s="2"/>
      <c r="E37" s="2"/>
      <c r="F37" s="2"/>
      <c r="G37" s="2"/>
      <c r="H37" s="2"/>
      <c r="I37" s="2"/>
      <c r="J37" s="2"/>
      <c r="AF37"/>
      <c r="AS37"/>
      <c r="BB37"/>
      <c r="BH37"/>
      <c r="BQ37"/>
      <c r="BX37"/>
    </row>
    <row r="38" spans="3:76" x14ac:dyDescent="0.25">
      <c r="C38" s="2"/>
      <c r="D38" s="2"/>
      <c r="E38" s="2"/>
      <c r="F38" s="2"/>
      <c r="G38" s="2"/>
      <c r="H38" s="2"/>
      <c r="I38" s="2"/>
      <c r="J38" s="2"/>
      <c r="U38"/>
      <c r="V38"/>
      <c r="AF38"/>
      <c r="AS38"/>
      <c r="BB38"/>
      <c r="BH38"/>
      <c r="BQ38"/>
      <c r="BX38"/>
    </row>
    <row r="39" spans="3:76" x14ac:dyDescent="0.25">
      <c r="C39" s="2"/>
      <c r="D39" s="2"/>
      <c r="E39" s="2"/>
      <c r="F39" s="2"/>
      <c r="G39" s="2"/>
      <c r="H39" s="2"/>
      <c r="I39" s="2"/>
      <c r="J39" s="2"/>
      <c r="AF39"/>
      <c r="AS39"/>
      <c r="BB39"/>
      <c r="BH39"/>
      <c r="BQ39"/>
      <c r="BX39"/>
    </row>
    <row r="40" spans="3:76" x14ac:dyDescent="0.25">
      <c r="C40" s="2"/>
      <c r="D40" s="2"/>
      <c r="E40" s="2"/>
      <c r="F40" s="2"/>
      <c r="G40" s="2"/>
      <c r="H40" s="2"/>
      <c r="I40" s="2"/>
      <c r="J40" s="2"/>
      <c r="U40"/>
      <c r="V40"/>
      <c r="W40"/>
      <c r="AF40"/>
      <c r="AS40"/>
      <c r="BB40"/>
      <c r="BH40"/>
      <c r="BQ40"/>
      <c r="BX40"/>
    </row>
    <row r="41" spans="3:76" x14ac:dyDescent="0.25">
      <c r="C41" s="2"/>
      <c r="D41" s="2"/>
      <c r="E41" s="2"/>
      <c r="F41" s="2"/>
      <c r="G41" s="2"/>
      <c r="H41" s="2"/>
      <c r="I41" s="2"/>
      <c r="J41" s="2"/>
      <c r="U41"/>
      <c r="V41"/>
      <c r="W41"/>
      <c r="AF41"/>
      <c r="AS41"/>
      <c r="BB41"/>
      <c r="BH41"/>
      <c r="BQ41"/>
      <c r="BX41"/>
    </row>
    <row r="42" spans="3:76" x14ac:dyDescent="0.25">
      <c r="C42" s="2"/>
      <c r="D42" s="2"/>
      <c r="E42" s="2"/>
      <c r="F42" s="2"/>
      <c r="G42" s="2"/>
      <c r="H42" s="2"/>
      <c r="I42" s="2"/>
      <c r="J42" s="2"/>
      <c r="U42"/>
      <c r="V42"/>
      <c r="W42"/>
      <c r="AF42"/>
      <c r="AS42"/>
      <c r="BB42"/>
      <c r="BH42"/>
      <c r="BQ42"/>
      <c r="BX42"/>
    </row>
    <row r="43" spans="3:76" x14ac:dyDescent="0.25">
      <c r="C43" s="2"/>
      <c r="D43" s="2"/>
      <c r="E43" s="2"/>
      <c r="F43" s="2"/>
      <c r="G43" s="2"/>
      <c r="H43" s="2"/>
      <c r="I43" s="2"/>
      <c r="J43" s="2"/>
      <c r="U43"/>
      <c r="V43"/>
      <c r="W43"/>
      <c r="AF43"/>
      <c r="AS43"/>
      <c r="BB43"/>
      <c r="BH43"/>
      <c r="BQ43"/>
      <c r="BX43"/>
    </row>
    <row r="44" spans="3:76" x14ac:dyDescent="0.25">
      <c r="C44" s="2"/>
      <c r="D44" s="2"/>
      <c r="E44" s="2"/>
      <c r="F44" s="2"/>
      <c r="G44" s="2"/>
      <c r="H44" s="2"/>
      <c r="I44" s="2"/>
      <c r="J44" s="2"/>
      <c r="U44"/>
      <c r="V44"/>
      <c r="W44"/>
      <c r="AF44"/>
      <c r="AS44"/>
      <c r="BB44"/>
      <c r="BH44"/>
      <c r="BQ44"/>
      <c r="BX44"/>
    </row>
    <row r="45" spans="3:76" x14ac:dyDescent="0.25">
      <c r="C45" s="2"/>
      <c r="D45" s="2"/>
      <c r="E45" s="2"/>
      <c r="F45" s="2"/>
      <c r="G45" s="2"/>
      <c r="H45" s="2"/>
      <c r="I45" s="2"/>
      <c r="J45" s="2"/>
      <c r="U45"/>
      <c r="V45"/>
      <c r="W45"/>
      <c r="AF45"/>
      <c r="AS45"/>
      <c r="BB45"/>
      <c r="BH45"/>
      <c r="BQ45"/>
      <c r="BX45"/>
    </row>
    <row r="46" spans="3:76" x14ac:dyDescent="0.25">
      <c r="C46" s="2"/>
      <c r="D46" s="2"/>
      <c r="E46" s="2"/>
      <c r="F46" s="2"/>
      <c r="G46" s="2"/>
      <c r="H46" s="2"/>
      <c r="I46" s="2"/>
      <c r="J46" s="2"/>
      <c r="U46"/>
      <c r="V46"/>
      <c r="W46"/>
      <c r="AF46"/>
      <c r="AS46"/>
      <c r="BB46"/>
      <c r="BH46"/>
      <c r="BQ46"/>
      <c r="BX46"/>
    </row>
    <row r="47" spans="3:76" x14ac:dyDescent="0.25">
      <c r="C47" s="2"/>
      <c r="D47" s="2"/>
      <c r="E47" s="2"/>
      <c r="F47" s="2"/>
      <c r="G47" s="2"/>
      <c r="H47" s="2"/>
      <c r="I47" s="2"/>
      <c r="J47" s="2"/>
      <c r="U47"/>
      <c r="V47"/>
      <c r="W47"/>
      <c r="AF47"/>
      <c r="AS47"/>
      <c r="BB47"/>
      <c r="BH47"/>
      <c r="BQ47"/>
      <c r="BX47"/>
    </row>
    <row r="48" spans="3:76" x14ac:dyDescent="0.25">
      <c r="C48" s="2"/>
      <c r="D48" s="2"/>
      <c r="E48" s="2"/>
      <c r="F48" s="2"/>
      <c r="G48" s="2"/>
      <c r="H48" s="2"/>
      <c r="I48" s="2"/>
      <c r="J48" s="2"/>
      <c r="U48"/>
      <c r="V48"/>
      <c r="W48"/>
      <c r="AF48"/>
      <c r="AS48"/>
      <c r="BB48"/>
      <c r="BH48"/>
      <c r="BQ48"/>
      <c r="BX48"/>
    </row>
    <row r="49" spans="3:76" x14ac:dyDescent="0.25">
      <c r="C49" s="2"/>
      <c r="D49" s="2"/>
      <c r="E49" s="2"/>
      <c r="F49" s="2"/>
      <c r="G49" s="2"/>
      <c r="H49" s="2"/>
      <c r="I49" s="2"/>
      <c r="J49" s="2"/>
      <c r="U49"/>
      <c r="V49"/>
      <c r="W49"/>
      <c r="AF49"/>
      <c r="AS49"/>
      <c r="BB49"/>
      <c r="BH49"/>
      <c r="BQ49"/>
      <c r="BX49"/>
    </row>
    <row r="50" spans="3:76" x14ac:dyDescent="0.25">
      <c r="C50" s="2"/>
      <c r="D50" s="2"/>
      <c r="E50" s="2"/>
      <c r="F50" s="2"/>
      <c r="G50" s="2"/>
      <c r="H50" s="2"/>
      <c r="I50" s="2"/>
      <c r="J50" s="2"/>
      <c r="U50"/>
      <c r="V50"/>
      <c r="W50"/>
      <c r="X50"/>
      <c r="Y50"/>
      <c r="Z50"/>
      <c r="AA50"/>
      <c r="AB50"/>
      <c r="AC50"/>
      <c r="AD50"/>
      <c r="AE50"/>
      <c r="AF50"/>
      <c r="AS50"/>
      <c r="BB50"/>
      <c r="BH50"/>
      <c r="BQ50"/>
      <c r="BX50"/>
    </row>
    <row r="51" spans="3:76" x14ac:dyDescent="0.25">
      <c r="C51" s="2"/>
      <c r="D51" s="2"/>
      <c r="E51" s="2"/>
      <c r="F51" s="2"/>
      <c r="G51" s="2"/>
      <c r="H51" s="2"/>
      <c r="I51" s="2"/>
      <c r="J51" s="2"/>
      <c r="U51"/>
      <c r="V51"/>
      <c r="W51"/>
      <c r="X51"/>
      <c r="Y51"/>
      <c r="Z51"/>
      <c r="AA51"/>
      <c r="AB51"/>
      <c r="AC51"/>
      <c r="AD51"/>
      <c r="AE51"/>
      <c r="AF51"/>
      <c r="AS51"/>
      <c r="BB51"/>
      <c r="BH51"/>
      <c r="BQ51"/>
      <c r="BX51"/>
    </row>
    <row r="52" spans="3:76" x14ac:dyDescent="0.25">
      <c r="C52" s="2"/>
      <c r="D52" s="2"/>
      <c r="E52" s="2"/>
      <c r="F52" s="2"/>
      <c r="G52" s="2"/>
      <c r="H52" s="2"/>
      <c r="I52" s="2"/>
      <c r="J52" s="2"/>
      <c r="U52"/>
      <c r="V52"/>
      <c r="W52"/>
      <c r="X52"/>
      <c r="Y52"/>
      <c r="Z52"/>
      <c r="AA52"/>
      <c r="AB52"/>
      <c r="AC52"/>
      <c r="AD52"/>
      <c r="AE52"/>
      <c r="AF52"/>
      <c r="AS52"/>
      <c r="BB52"/>
      <c r="BH52"/>
      <c r="BQ52"/>
      <c r="BX52"/>
    </row>
    <row r="53" spans="3:76" x14ac:dyDescent="0.25">
      <c r="C53" s="2"/>
      <c r="D53" s="2"/>
      <c r="E53" s="2"/>
      <c r="F53" s="2"/>
      <c r="G53" s="2"/>
      <c r="H53" s="2"/>
      <c r="I53" s="2"/>
      <c r="J53" s="2"/>
      <c r="U53"/>
      <c r="V53"/>
      <c r="W53"/>
      <c r="X53"/>
      <c r="Y53"/>
      <c r="Z53"/>
      <c r="AA53"/>
      <c r="AB53"/>
      <c r="AC53"/>
      <c r="AD53"/>
      <c r="AE53"/>
      <c r="AF53"/>
      <c r="AS53"/>
      <c r="BB53"/>
      <c r="BH53"/>
      <c r="BQ53"/>
      <c r="BX53"/>
    </row>
    <row r="54" spans="3:76" x14ac:dyDescent="0.25">
      <c r="C54" s="2"/>
      <c r="D54" s="2"/>
      <c r="E54" s="2"/>
      <c r="F54" s="2"/>
      <c r="G54" s="2"/>
      <c r="H54" s="2"/>
      <c r="I54" s="2"/>
      <c r="J54" s="2"/>
      <c r="U54"/>
      <c r="V54"/>
      <c r="W54"/>
      <c r="BB54"/>
    </row>
    <row r="55" spans="3:76" x14ac:dyDescent="0.25">
      <c r="C55" s="2"/>
      <c r="D55" s="2"/>
      <c r="E55" s="2"/>
      <c r="F55" s="2"/>
      <c r="G55" s="2"/>
      <c r="H55" s="2"/>
      <c r="I55" s="2"/>
      <c r="J55" s="2"/>
      <c r="U55"/>
      <c r="V55"/>
      <c r="W55"/>
    </row>
    <row r="56" spans="3:76" x14ac:dyDescent="0.25">
      <c r="C56" s="2"/>
      <c r="D56" s="2"/>
      <c r="E56" s="2"/>
      <c r="F56" s="2"/>
      <c r="G56" s="2"/>
      <c r="H56" s="2"/>
      <c r="I56" s="2"/>
      <c r="J56" s="2"/>
      <c r="U56"/>
      <c r="V56"/>
      <c r="W56"/>
    </row>
    <row r="57" spans="3:76" x14ac:dyDescent="0.25">
      <c r="C57" s="2"/>
      <c r="D57" s="2"/>
      <c r="E57" s="2"/>
      <c r="F57" s="2"/>
      <c r="G57" s="2"/>
      <c r="H57" s="2"/>
      <c r="I57" s="2"/>
      <c r="J57" s="2"/>
      <c r="U57"/>
      <c r="V57"/>
      <c r="W57"/>
    </row>
    <row r="58" spans="3:76" x14ac:dyDescent="0.2">
      <c r="C58" s="2"/>
      <c r="D58" s="2"/>
      <c r="E58" s="2"/>
      <c r="F58" s="2"/>
      <c r="G58" s="2"/>
      <c r="H58" s="2"/>
      <c r="I58" s="2"/>
      <c r="J58" s="2"/>
    </row>
    <row r="59" spans="3:76" x14ac:dyDescent="0.2">
      <c r="C59" s="2"/>
      <c r="D59" s="2"/>
      <c r="E59" s="2"/>
      <c r="F59" s="2"/>
      <c r="G59" s="2"/>
      <c r="H59" s="2"/>
      <c r="I59" s="2"/>
      <c r="J59" s="2"/>
    </row>
    <row r="60" spans="3:76" x14ac:dyDescent="0.2">
      <c r="C60" s="2"/>
      <c r="D60" s="2"/>
      <c r="E60" s="2"/>
      <c r="F60" s="2"/>
      <c r="G60" s="2"/>
      <c r="H60" s="2"/>
      <c r="I60" s="2"/>
      <c r="J60" s="2"/>
    </row>
    <row r="61" spans="3:76" x14ac:dyDescent="0.2">
      <c r="C61" s="2"/>
      <c r="D61" s="2"/>
      <c r="E61" s="2"/>
      <c r="F61" s="2"/>
      <c r="G61" s="2"/>
      <c r="H61" s="2"/>
      <c r="I61" s="2"/>
      <c r="J61" s="2"/>
    </row>
    <row r="62" spans="3:76" x14ac:dyDescent="0.2">
      <c r="C62" s="2"/>
      <c r="D62" s="2"/>
      <c r="E62" s="2"/>
      <c r="F62" s="2"/>
      <c r="G62" s="2"/>
      <c r="H62" s="2"/>
      <c r="I62" s="2"/>
      <c r="J62" s="2"/>
    </row>
    <row r="63" spans="3:76" x14ac:dyDescent="0.2">
      <c r="C63" s="2"/>
      <c r="D63" s="2"/>
      <c r="E63" s="2"/>
      <c r="F63" s="2"/>
      <c r="G63" s="2"/>
      <c r="H63" s="2"/>
      <c r="I63" s="2"/>
      <c r="J63" s="2"/>
    </row>
    <row r="64" spans="3:76" x14ac:dyDescent="0.2">
      <c r="C64" s="2"/>
      <c r="D64" s="2"/>
      <c r="E64" s="2"/>
      <c r="F64" s="2"/>
      <c r="G64" s="2"/>
      <c r="H64" s="2"/>
      <c r="I64" s="2"/>
      <c r="J64" s="2"/>
    </row>
    <row r="65" spans="3:10" x14ac:dyDescent="0.2">
      <c r="C65" s="2"/>
      <c r="D65" s="2"/>
      <c r="E65" s="2"/>
      <c r="F65" s="2"/>
      <c r="G65" s="2"/>
      <c r="H65" s="2"/>
      <c r="I65" s="2"/>
      <c r="J65" s="2"/>
    </row>
    <row r="66" spans="3:10" x14ac:dyDescent="0.2">
      <c r="C66" s="2"/>
      <c r="D66" s="2"/>
      <c r="E66" s="2"/>
      <c r="F66" s="2"/>
      <c r="G66" s="2"/>
      <c r="H66" s="2"/>
      <c r="I66" s="2"/>
      <c r="J66" s="2"/>
    </row>
    <row r="67" spans="3:10" x14ac:dyDescent="0.2">
      <c r="C67" s="2"/>
      <c r="D67" s="2"/>
      <c r="E67" s="2"/>
      <c r="F67" s="2"/>
      <c r="G67" s="2"/>
      <c r="H67" s="2"/>
      <c r="I67" s="2"/>
      <c r="J67" s="2"/>
    </row>
    <row r="68" spans="3:10" x14ac:dyDescent="0.2">
      <c r="C68" s="2"/>
      <c r="D68" s="2"/>
      <c r="E68" s="2"/>
      <c r="F68" s="2"/>
      <c r="G68" s="2"/>
      <c r="H68" s="2"/>
      <c r="I68" s="2"/>
      <c r="J68" s="2"/>
    </row>
    <row r="69" spans="3:10" x14ac:dyDescent="0.2">
      <c r="C69" s="2"/>
      <c r="D69" s="2"/>
      <c r="E69" s="2"/>
      <c r="F69" s="2"/>
      <c r="G69" s="2"/>
      <c r="H69" s="2"/>
      <c r="I69" s="2"/>
      <c r="J69" s="2"/>
    </row>
    <row r="70" spans="3:10" x14ac:dyDescent="0.2">
      <c r="C70" s="2"/>
      <c r="D70" s="2"/>
      <c r="E70" s="2"/>
      <c r="F70" s="2"/>
      <c r="G70" s="2"/>
      <c r="H70" s="2"/>
      <c r="I70" s="2"/>
      <c r="J70" s="2"/>
    </row>
    <row r="71" spans="3:10" x14ac:dyDescent="0.2">
      <c r="C71" s="2"/>
      <c r="D71" s="2"/>
      <c r="E71" s="2"/>
      <c r="F71" s="2"/>
      <c r="G71" s="2"/>
      <c r="H71" s="2"/>
      <c r="I71" s="2"/>
      <c r="J71" s="2"/>
    </row>
    <row r="72" spans="3:10" x14ac:dyDescent="0.2">
      <c r="C72" s="2"/>
      <c r="D72" s="2"/>
      <c r="E72" s="2"/>
      <c r="F72" s="2"/>
      <c r="G72" s="2"/>
      <c r="H72" s="2"/>
      <c r="I72" s="2"/>
      <c r="J72" s="2"/>
    </row>
    <row r="73" spans="3:10" x14ac:dyDescent="0.2">
      <c r="C73" s="2"/>
      <c r="D73" s="2"/>
      <c r="E73" s="2"/>
      <c r="F73" s="2"/>
      <c r="G73" s="2"/>
      <c r="H73" s="2"/>
      <c r="I73" s="2"/>
      <c r="J73" s="2"/>
    </row>
    <row r="74" spans="3:10" x14ac:dyDescent="0.2">
      <c r="C74" s="2"/>
      <c r="D74" s="2"/>
      <c r="E74" s="2"/>
      <c r="F74" s="2"/>
      <c r="G74" s="2"/>
      <c r="H74" s="2"/>
      <c r="I74" s="2"/>
      <c r="J74" s="2"/>
    </row>
    <row r="75" spans="3:10" x14ac:dyDescent="0.2">
      <c r="C75" s="2"/>
      <c r="D75" s="2"/>
      <c r="E75" s="2"/>
      <c r="F75" s="2"/>
      <c r="G75" s="2"/>
      <c r="H75" s="2"/>
      <c r="I75" s="2"/>
      <c r="J75" s="2"/>
    </row>
    <row r="76" spans="3:10" x14ac:dyDescent="0.2">
      <c r="C76" s="2"/>
      <c r="D76" s="2"/>
      <c r="E76" s="2"/>
      <c r="F76" s="2"/>
      <c r="G76" s="2"/>
      <c r="H76" s="2"/>
      <c r="I76" s="2"/>
      <c r="J76" s="2"/>
    </row>
    <row r="77" spans="3:10" x14ac:dyDescent="0.2">
      <c r="C77" s="2"/>
      <c r="D77" s="2"/>
      <c r="E77" s="2"/>
      <c r="F77" s="2"/>
      <c r="G77" s="2"/>
      <c r="H77" s="2"/>
      <c r="I77" s="2"/>
      <c r="J77" s="2"/>
    </row>
    <row r="78" spans="3:10" x14ac:dyDescent="0.2">
      <c r="C78" s="2"/>
      <c r="D78" s="2"/>
      <c r="E78" s="2"/>
      <c r="F78" s="2"/>
      <c r="G78" s="2"/>
      <c r="H78" s="2"/>
      <c r="I78" s="2"/>
      <c r="J78" s="2"/>
    </row>
    <row r="79" spans="3:10" x14ac:dyDescent="0.2">
      <c r="C79" s="2"/>
      <c r="D79" s="2"/>
      <c r="E79" s="2"/>
      <c r="F79" s="2"/>
      <c r="G79" s="2"/>
      <c r="H79" s="2"/>
      <c r="I79" s="2"/>
      <c r="J79" s="2"/>
    </row>
    <row r="80" spans="3:10" x14ac:dyDescent="0.2">
      <c r="C80" s="2"/>
      <c r="D80" s="2"/>
      <c r="E80" s="2"/>
      <c r="F80" s="2"/>
      <c r="G80" s="2"/>
      <c r="H80" s="2"/>
      <c r="I80" s="2"/>
      <c r="J80" s="2"/>
    </row>
    <row r="81" spans="3:10" x14ac:dyDescent="0.2">
      <c r="C81" s="2"/>
      <c r="D81" s="2"/>
      <c r="E81" s="2"/>
      <c r="F81" s="2"/>
      <c r="G81" s="2"/>
      <c r="H81" s="2"/>
      <c r="I81" s="2"/>
      <c r="J81" s="2"/>
    </row>
    <row r="82" spans="3:10" x14ac:dyDescent="0.2">
      <c r="C82" s="2"/>
      <c r="D82" s="2"/>
      <c r="E82" s="2"/>
      <c r="F82" s="2"/>
      <c r="G82" s="2"/>
      <c r="H82" s="2"/>
      <c r="I82" s="2"/>
      <c r="J82" s="2"/>
    </row>
    <row r="83" spans="3:10" x14ac:dyDescent="0.2">
      <c r="C83" s="2"/>
      <c r="D83" s="2"/>
      <c r="E83" s="2"/>
      <c r="F83" s="2"/>
      <c r="G83" s="2"/>
      <c r="H83" s="2"/>
      <c r="I83" s="2"/>
      <c r="J83" s="2"/>
    </row>
    <row r="84" spans="3:10" x14ac:dyDescent="0.2">
      <c r="C84" s="2"/>
      <c r="D84" s="2"/>
      <c r="E84" s="2"/>
      <c r="F84" s="2"/>
      <c r="G84" s="2"/>
      <c r="H84" s="2"/>
      <c r="I84" s="2"/>
      <c r="J84" s="2"/>
    </row>
    <row r="85" spans="3:10" x14ac:dyDescent="0.2">
      <c r="C85" s="2"/>
      <c r="D85" s="2"/>
      <c r="E85" s="2"/>
      <c r="F85" s="2"/>
      <c r="G85" s="2"/>
      <c r="H85" s="2"/>
      <c r="I85" s="2"/>
      <c r="J85" s="2"/>
    </row>
    <row r="86" spans="3:10" x14ac:dyDescent="0.2">
      <c r="C86" s="2"/>
      <c r="D86" s="2"/>
      <c r="E86" s="2"/>
      <c r="F86" s="2"/>
      <c r="G86" s="2"/>
      <c r="H86" s="2"/>
      <c r="I86" s="2"/>
      <c r="J86" s="2"/>
    </row>
    <row r="87" spans="3:10" x14ac:dyDescent="0.2">
      <c r="C87" s="2"/>
      <c r="D87" s="2"/>
      <c r="E87" s="2"/>
      <c r="F87" s="2"/>
      <c r="G87" s="2"/>
      <c r="H87" s="2"/>
      <c r="I87" s="2"/>
      <c r="J87" s="2"/>
    </row>
    <row r="88" spans="3:10" x14ac:dyDescent="0.2">
      <c r="C88" s="2"/>
      <c r="D88" s="2"/>
      <c r="E88" s="2"/>
      <c r="F88" s="2"/>
      <c r="G88" s="2"/>
      <c r="H88" s="2"/>
      <c r="I88" s="2"/>
      <c r="J88" s="2"/>
    </row>
    <row r="89" spans="3:10" x14ac:dyDescent="0.2">
      <c r="C89" s="2"/>
      <c r="D89" s="2"/>
      <c r="E89" s="2"/>
      <c r="F89" s="2"/>
      <c r="G89" s="2"/>
      <c r="H89" s="2"/>
      <c r="I89" s="2"/>
      <c r="J89" s="2"/>
    </row>
    <row r="90" spans="3:10" x14ac:dyDescent="0.2">
      <c r="C90" s="2"/>
      <c r="D90" s="2"/>
      <c r="E90" s="2"/>
      <c r="F90" s="2"/>
      <c r="G90" s="2"/>
      <c r="H90" s="2"/>
      <c r="I90" s="2"/>
      <c r="J90" s="2"/>
    </row>
    <row r="91" spans="3:10" x14ac:dyDescent="0.2">
      <c r="C91" s="2"/>
      <c r="D91" s="2"/>
      <c r="E91" s="2"/>
      <c r="F91" s="2"/>
      <c r="G91" s="2"/>
      <c r="H91" s="2"/>
      <c r="I91" s="2"/>
      <c r="J91" s="2"/>
    </row>
    <row r="92" spans="3:10" x14ac:dyDescent="0.2">
      <c r="C92" s="2"/>
      <c r="D92" s="2"/>
      <c r="E92" s="2"/>
      <c r="F92" s="2"/>
      <c r="G92" s="2"/>
      <c r="H92" s="2"/>
      <c r="I92" s="2"/>
      <c r="J92" s="2"/>
    </row>
    <row r="93" spans="3:10" x14ac:dyDescent="0.2">
      <c r="C93" s="2"/>
      <c r="D93" s="2"/>
      <c r="E93" s="2"/>
      <c r="F93" s="2"/>
      <c r="G93" s="2"/>
      <c r="H93" s="2"/>
      <c r="I93" s="2"/>
      <c r="J93" s="2"/>
    </row>
    <row r="94" spans="3:10" x14ac:dyDescent="0.2">
      <c r="C94" s="2"/>
      <c r="D94" s="2"/>
      <c r="E94" s="2"/>
      <c r="F94" s="2"/>
      <c r="G94" s="2"/>
      <c r="H94" s="2"/>
      <c r="I94" s="2"/>
      <c r="J94" s="2"/>
    </row>
    <row r="95" spans="3:10" x14ac:dyDescent="0.2">
      <c r="C95" s="2"/>
      <c r="D95" s="2"/>
      <c r="E95" s="2"/>
      <c r="F95" s="2"/>
      <c r="G95" s="2"/>
      <c r="H95" s="2"/>
      <c r="I95" s="2"/>
      <c r="J95" s="2"/>
    </row>
    <row r="96" spans="3:10" x14ac:dyDescent="0.2">
      <c r="C96" s="2"/>
      <c r="D96" s="2"/>
      <c r="E96" s="2"/>
      <c r="F96" s="2"/>
      <c r="G96" s="2"/>
      <c r="H96" s="2"/>
      <c r="I96" s="2"/>
      <c r="J96" s="2"/>
    </row>
    <row r="97" spans="3:10" x14ac:dyDescent="0.2">
      <c r="C97" s="2"/>
      <c r="D97" s="2"/>
      <c r="E97" s="2"/>
      <c r="F97" s="2"/>
      <c r="G97" s="2"/>
      <c r="H97" s="2"/>
      <c r="I97" s="2"/>
      <c r="J97" s="2"/>
    </row>
    <row r="98" spans="3:10" x14ac:dyDescent="0.2">
      <c r="C98" s="2"/>
      <c r="D98" s="2"/>
      <c r="E98" s="2"/>
      <c r="F98" s="2"/>
      <c r="G98" s="2"/>
      <c r="H98" s="2"/>
      <c r="I98" s="2"/>
      <c r="J98" s="2"/>
    </row>
    <row r="99" spans="3:10" x14ac:dyDescent="0.2">
      <c r="C99" s="2"/>
      <c r="D99" s="2"/>
      <c r="E99" s="2"/>
      <c r="F99" s="2"/>
      <c r="G99" s="2"/>
      <c r="H99" s="2"/>
      <c r="I99" s="2"/>
      <c r="J99" s="2"/>
    </row>
    <row r="100" spans="3:10" x14ac:dyDescent="0.2">
      <c r="C100" s="2"/>
      <c r="D100" s="2"/>
      <c r="E100" s="2"/>
      <c r="F100" s="2"/>
      <c r="G100" s="2"/>
      <c r="H100" s="2"/>
      <c r="I100" s="2"/>
      <c r="J100" s="2"/>
    </row>
    <row r="101" spans="3:10" x14ac:dyDescent="0.2">
      <c r="C101" s="2"/>
      <c r="D101" s="2"/>
      <c r="E101" s="2"/>
      <c r="F101" s="2"/>
      <c r="G101" s="2"/>
      <c r="H101" s="2"/>
      <c r="I101" s="2"/>
      <c r="J101" s="2"/>
    </row>
    <row r="102" spans="3:10" x14ac:dyDescent="0.2">
      <c r="C102" s="2"/>
      <c r="D102" s="2"/>
      <c r="E102" s="2"/>
      <c r="F102" s="2"/>
      <c r="G102" s="2"/>
      <c r="H102" s="2"/>
      <c r="I102" s="2"/>
      <c r="J102" s="2"/>
    </row>
    <row r="103" spans="3:10" x14ac:dyDescent="0.2">
      <c r="C103" s="2"/>
      <c r="D103" s="2"/>
      <c r="E103" s="2"/>
      <c r="F103" s="2"/>
      <c r="G103" s="2"/>
      <c r="H103" s="2"/>
      <c r="I103" s="2"/>
      <c r="J103" s="2"/>
    </row>
    <row r="104" spans="3:10" x14ac:dyDescent="0.2">
      <c r="C104" s="2"/>
      <c r="D104" s="2"/>
      <c r="E104" s="2"/>
      <c r="F104" s="2"/>
      <c r="G104" s="2"/>
      <c r="H104" s="2"/>
      <c r="I104" s="2"/>
      <c r="J104" s="2"/>
    </row>
    <row r="105" spans="3:10" x14ac:dyDescent="0.2">
      <c r="C105" s="2"/>
      <c r="D105" s="2"/>
      <c r="E105" s="2"/>
      <c r="F105" s="2"/>
      <c r="G105" s="2"/>
      <c r="H105" s="2"/>
      <c r="I105" s="2"/>
      <c r="J105" s="2"/>
    </row>
    <row r="106" spans="3:10" x14ac:dyDescent="0.2">
      <c r="C106" s="2"/>
      <c r="D106" s="2"/>
      <c r="E106" s="2"/>
      <c r="F106" s="2"/>
      <c r="G106" s="2"/>
      <c r="H106" s="2"/>
      <c r="I106" s="2"/>
      <c r="J106" s="2"/>
    </row>
    <row r="107" spans="3:10" x14ac:dyDescent="0.2">
      <c r="C107" s="2"/>
      <c r="D107" s="2"/>
      <c r="E107" s="2"/>
      <c r="F107" s="2"/>
      <c r="G107" s="2"/>
      <c r="H107" s="2"/>
      <c r="I107" s="2"/>
      <c r="J107" s="2"/>
    </row>
    <row r="108" spans="3:10" x14ac:dyDescent="0.2">
      <c r="C108" s="2"/>
      <c r="D108" s="2"/>
      <c r="E108" s="2"/>
      <c r="F108" s="2"/>
      <c r="G108" s="2"/>
      <c r="H108" s="2"/>
      <c r="I108" s="2"/>
      <c r="J108" s="2"/>
    </row>
    <row r="109" spans="3:10" x14ac:dyDescent="0.2">
      <c r="C109" s="2"/>
      <c r="D109" s="2"/>
      <c r="E109" s="2"/>
      <c r="F109" s="2"/>
      <c r="G109" s="2"/>
      <c r="H109" s="2"/>
      <c r="I109" s="2"/>
      <c r="J109" s="2"/>
    </row>
    <row r="110" spans="3:10" x14ac:dyDescent="0.2">
      <c r="C110" s="2"/>
      <c r="D110" s="2"/>
      <c r="E110" s="2"/>
      <c r="F110" s="2"/>
      <c r="G110" s="2"/>
      <c r="H110" s="2"/>
      <c r="I110" s="2"/>
      <c r="J110" s="2"/>
    </row>
    <row r="111" spans="3:10" x14ac:dyDescent="0.2">
      <c r="C111" s="2"/>
      <c r="D111" s="2"/>
      <c r="E111" s="2"/>
      <c r="F111" s="2"/>
      <c r="G111" s="2"/>
      <c r="H111" s="2"/>
      <c r="I111" s="2"/>
      <c r="J111" s="2"/>
    </row>
    <row r="112" spans="3:10" x14ac:dyDescent="0.2">
      <c r="C112" s="2"/>
      <c r="D112" s="2"/>
      <c r="E112" s="2"/>
      <c r="F112" s="2"/>
      <c r="G112" s="2"/>
      <c r="H112" s="2"/>
      <c r="I112" s="2"/>
      <c r="J112" s="2"/>
    </row>
    <row r="113" spans="3:10" x14ac:dyDescent="0.2">
      <c r="C113" s="2"/>
      <c r="D113" s="2"/>
      <c r="E113" s="2"/>
      <c r="F113" s="2"/>
      <c r="G113" s="2"/>
      <c r="H113" s="2"/>
      <c r="I113" s="2"/>
      <c r="J113" s="2"/>
    </row>
    <row r="114" spans="3:10" x14ac:dyDescent="0.2">
      <c r="C114" s="2"/>
      <c r="D114" s="2"/>
      <c r="E114" s="2"/>
      <c r="F114" s="2"/>
      <c r="G114" s="2"/>
      <c r="H114" s="2"/>
      <c r="I114" s="2"/>
      <c r="J114" s="2"/>
    </row>
    <row r="115" spans="3:10" x14ac:dyDescent="0.2">
      <c r="C115" s="2"/>
      <c r="D115" s="2"/>
      <c r="E115" s="2"/>
      <c r="F115" s="2"/>
      <c r="G115" s="2"/>
      <c r="H115" s="2"/>
      <c r="I115" s="2"/>
      <c r="J115" s="2"/>
    </row>
    <row r="116" spans="3:10" x14ac:dyDescent="0.2">
      <c r="C116" s="2"/>
      <c r="D116" s="2"/>
      <c r="E116" s="2"/>
      <c r="F116" s="2"/>
      <c r="G116" s="2"/>
      <c r="H116" s="2"/>
      <c r="I116" s="2"/>
      <c r="J116" s="2"/>
    </row>
    <row r="117" spans="3:10" x14ac:dyDescent="0.2">
      <c r="C117" s="2"/>
      <c r="D117" s="2"/>
      <c r="E117" s="2"/>
      <c r="F117" s="2"/>
      <c r="G117" s="2"/>
      <c r="H117" s="2"/>
      <c r="I117" s="2"/>
      <c r="J117" s="2"/>
    </row>
    <row r="118" spans="3:10" x14ac:dyDescent="0.2">
      <c r="C118" s="2"/>
      <c r="D118" s="2"/>
      <c r="E118" s="2"/>
      <c r="F118" s="2"/>
      <c r="G118" s="2"/>
      <c r="H118" s="2"/>
      <c r="I118" s="2"/>
      <c r="J118" s="2"/>
    </row>
    <row r="119" spans="3:10" x14ac:dyDescent="0.2">
      <c r="C119" s="2"/>
      <c r="D119" s="2"/>
      <c r="E119" s="2"/>
      <c r="F119" s="2"/>
      <c r="G119" s="2"/>
      <c r="H119" s="2"/>
      <c r="I119" s="2"/>
      <c r="J119" s="2"/>
    </row>
    <row r="120" spans="3:10" x14ac:dyDescent="0.2">
      <c r="C120" s="2"/>
      <c r="D120" s="2"/>
      <c r="E120" s="2"/>
      <c r="F120" s="2"/>
      <c r="G120" s="2"/>
      <c r="H120" s="2"/>
      <c r="I120" s="2"/>
      <c r="J120" s="2"/>
    </row>
    <row r="121" spans="3:10" x14ac:dyDescent="0.2">
      <c r="C121" s="2"/>
      <c r="D121" s="2"/>
      <c r="E121" s="2"/>
      <c r="F121" s="2"/>
      <c r="G121" s="2"/>
      <c r="H121" s="2"/>
      <c r="I121" s="2"/>
      <c r="J121" s="2"/>
    </row>
    <row r="122" spans="3:10" x14ac:dyDescent="0.2">
      <c r="C122" s="2"/>
      <c r="D122" s="2"/>
      <c r="E122" s="2"/>
      <c r="F122" s="2"/>
      <c r="G122" s="2"/>
      <c r="H122" s="2"/>
      <c r="I122" s="2"/>
      <c r="J122" s="2"/>
    </row>
    <row r="123" spans="3:10" x14ac:dyDescent="0.2">
      <c r="C123" s="2"/>
      <c r="D123" s="2"/>
      <c r="E123" s="2"/>
      <c r="F123" s="2"/>
      <c r="G123" s="2"/>
      <c r="H123" s="2"/>
      <c r="I123" s="2"/>
      <c r="J123" s="2"/>
    </row>
    <row r="124" spans="3:10" x14ac:dyDescent="0.2">
      <c r="C124" s="2"/>
      <c r="D124" s="2"/>
      <c r="E124" s="2"/>
      <c r="F124" s="2"/>
      <c r="G124" s="2"/>
      <c r="H124" s="2"/>
      <c r="I124" s="2"/>
      <c r="J124" s="2"/>
    </row>
    <row r="125" spans="3:10" x14ac:dyDescent="0.2">
      <c r="C125" s="2"/>
      <c r="D125" s="2"/>
      <c r="E125" s="2"/>
      <c r="F125" s="2"/>
      <c r="G125" s="2"/>
      <c r="H125" s="2"/>
      <c r="I125" s="2"/>
      <c r="J125" s="2"/>
    </row>
    <row r="126" spans="3:10" x14ac:dyDescent="0.2">
      <c r="C126" s="2"/>
      <c r="D126" s="2"/>
      <c r="E126" s="2"/>
      <c r="F126" s="2"/>
      <c r="G126" s="2"/>
      <c r="H126" s="2"/>
      <c r="I126" s="2"/>
      <c r="J126" s="2"/>
    </row>
    <row r="127" spans="3:10" x14ac:dyDescent="0.2">
      <c r="C127" s="2"/>
      <c r="D127" s="2"/>
      <c r="E127" s="2"/>
      <c r="F127" s="2"/>
      <c r="G127" s="2"/>
      <c r="H127" s="2"/>
      <c r="I127" s="2"/>
      <c r="J127" s="2"/>
    </row>
    <row r="128" spans="3:10" x14ac:dyDescent="0.2">
      <c r="C128" s="2"/>
      <c r="D128" s="2"/>
      <c r="E128" s="2"/>
      <c r="F128" s="2"/>
      <c r="G128" s="2"/>
      <c r="H128" s="2"/>
      <c r="I128" s="2"/>
      <c r="J128" s="2"/>
    </row>
    <row r="129" spans="3:10" x14ac:dyDescent="0.2">
      <c r="C129" s="2"/>
      <c r="D129" s="2"/>
      <c r="E129" s="2"/>
      <c r="F129" s="2"/>
      <c r="G129" s="2"/>
      <c r="H129" s="2"/>
      <c r="I129" s="2"/>
      <c r="J129" s="2"/>
    </row>
    <row r="130" spans="3:10" x14ac:dyDescent="0.2">
      <c r="C130" s="2"/>
      <c r="D130" s="2"/>
      <c r="E130" s="2"/>
      <c r="F130" s="2"/>
      <c r="G130" s="2"/>
      <c r="H130" s="2"/>
      <c r="I130" s="2"/>
      <c r="J130" s="2"/>
    </row>
    <row r="131" spans="3:10" x14ac:dyDescent="0.2">
      <c r="C131" s="2"/>
      <c r="D131" s="2"/>
      <c r="E131" s="2"/>
      <c r="F131" s="2"/>
      <c r="G131" s="2"/>
      <c r="H131" s="2"/>
      <c r="I131" s="2"/>
      <c r="J131" s="2"/>
    </row>
    <row r="132" spans="3:10" x14ac:dyDescent="0.2">
      <c r="C132" s="2"/>
      <c r="D132" s="2"/>
      <c r="E132" s="2"/>
      <c r="F132" s="2"/>
      <c r="G132" s="2"/>
      <c r="H132" s="2"/>
      <c r="I132" s="2"/>
      <c r="J132" s="2"/>
    </row>
    <row r="133" spans="3:10" x14ac:dyDescent="0.2">
      <c r="C133" s="2"/>
      <c r="D133" s="2"/>
      <c r="E133" s="2"/>
      <c r="F133" s="2"/>
      <c r="G133" s="2"/>
      <c r="H133" s="2"/>
      <c r="I133" s="2"/>
      <c r="J133" s="2"/>
    </row>
    <row r="134" spans="3:10" x14ac:dyDescent="0.2">
      <c r="C134" s="2"/>
      <c r="D134" s="2"/>
      <c r="E134" s="2"/>
      <c r="F134" s="2"/>
      <c r="G134" s="2"/>
      <c r="H134" s="2"/>
      <c r="I134" s="2"/>
      <c r="J134" s="2"/>
    </row>
    <row r="135" spans="3:10" x14ac:dyDescent="0.2">
      <c r="C135" s="2"/>
      <c r="D135" s="2"/>
      <c r="E135" s="2"/>
      <c r="F135" s="2"/>
      <c r="G135" s="2"/>
      <c r="H135" s="2"/>
      <c r="I135" s="2"/>
      <c r="J135" s="2"/>
    </row>
    <row r="136" spans="3:10" x14ac:dyDescent="0.2">
      <c r="C136" s="2"/>
      <c r="D136" s="2"/>
      <c r="E136" s="2"/>
      <c r="F136" s="2"/>
      <c r="G136" s="2"/>
      <c r="H136" s="2"/>
      <c r="I136" s="2"/>
      <c r="J136" s="2"/>
    </row>
    <row r="137" spans="3:10" x14ac:dyDescent="0.2">
      <c r="C137" s="2"/>
      <c r="D137" s="2"/>
      <c r="E137" s="2"/>
      <c r="F137" s="2"/>
      <c r="G137" s="2"/>
      <c r="H137" s="2"/>
      <c r="I137" s="2"/>
      <c r="J137" s="2"/>
    </row>
    <row r="138" spans="3:10" x14ac:dyDescent="0.2">
      <c r="C138" s="2"/>
      <c r="D138" s="2"/>
      <c r="E138" s="2"/>
      <c r="F138" s="2"/>
      <c r="G138" s="2"/>
      <c r="H138" s="2"/>
      <c r="I138" s="2"/>
      <c r="J138" s="2"/>
    </row>
    <row r="139" spans="3:10" x14ac:dyDescent="0.2">
      <c r="C139" s="2"/>
      <c r="D139" s="2"/>
      <c r="E139" s="2"/>
      <c r="F139" s="2"/>
      <c r="G139" s="2"/>
      <c r="H139" s="2"/>
      <c r="I139" s="2"/>
      <c r="J139" s="2"/>
    </row>
    <row r="140" spans="3:10" x14ac:dyDescent="0.2">
      <c r="C140" s="2"/>
      <c r="D140" s="2"/>
      <c r="E140" s="2"/>
      <c r="F140" s="2"/>
      <c r="G140" s="2"/>
      <c r="H140" s="2"/>
      <c r="I140" s="2"/>
      <c r="J140" s="2"/>
    </row>
    <row r="141" spans="3:10" x14ac:dyDescent="0.2">
      <c r="C141" s="2"/>
      <c r="D141" s="2"/>
      <c r="E141" s="2"/>
      <c r="F141" s="2"/>
      <c r="G141" s="2"/>
      <c r="H141" s="2"/>
      <c r="I141" s="2"/>
      <c r="J141" s="2"/>
    </row>
    <row r="142" spans="3:10" x14ac:dyDescent="0.2">
      <c r="C142" s="2"/>
      <c r="D142" s="2"/>
      <c r="E142" s="2"/>
      <c r="F142" s="2"/>
      <c r="G142" s="2"/>
      <c r="H142" s="2"/>
      <c r="I142" s="2"/>
      <c r="J142" s="2"/>
    </row>
    <row r="143" spans="3:10" x14ac:dyDescent="0.2">
      <c r="C143" s="2"/>
      <c r="D143" s="2"/>
      <c r="E143" s="2"/>
      <c r="F143" s="2"/>
      <c r="G143" s="2"/>
      <c r="H143" s="2"/>
      <c r="I143" s="2"/>
      <c r="J143" s="2"/>
    </row>
    <row r="144" spans="3:10" x14ac:dyDescent="0.2">
      <c r="C144" s="2"/>
      <c r="D144" s="2"/>
      <c r="E144" s="2"/>
      <c r="F144" s="2"/>
      <c r="G144" s="2"/>
      <c r="H144" s="2"/>
      <c r="I144" s="2"/>
      <c r="J144" s="2"/>
    </row>
    <row r="145" spans="3:10" x14ac:dyDescent="0.2">
      <c r="C145" s="2"/>
      <c r="D145" s="2"/>
      <c r="E145" s="2"/>
      <c r="F145" s="2"/>
      <c r="G145" s="2"/>
      <c r="H145" s="2"/>
      <c r="I145" s="2"/>
      <c r="J145" s="2"/>
    </row>
    <row r="146" spans="3:10" x14ac:dyDescent="0.2">
      <c r="C146" s="2"/>
      <c r="D146" s="2"/>
      <c r="E146" s="2"/>
      <c r="F146" s="2"/>
      <c r="G146" s="2"/>
      <c r="H146" s="2"/>
      <c r="I146" s="2"/>
      <c r="J146" s="2"/>
    </row>
    <row r="147" spans="3:10" x14ac:dyDescent="0.2">
      <c r="C147" s="2"/>
      <c r="D147" s="2"/>
      <c r="E147" s="2"/>
      <c r="F147" s="2"/>
      <c r="G147" s="2"/>
      <c r="H147" s="2"/>
      <c r="I147" s="2"/>
      <c r="J147" s="2"/>
    </row>
    <row r="148" spans="3:10" x14ac:dyDescent="0.2">
      <c r="C148" s="2"/>
      <c r="D148" s="2"/>
      <c r="E148" s="2"/>
      <c r="F148" s="2"/>
      <c r="G148" s="2"/>
      <c r="H148" s="2"/>
      <c r="I148" s="2"/>
      <c r="J148" s="2"/>
    </row>
    <row r="149" spans="3:10" x14ac:dyDescent="0.2">
      <c r="C149" s="2"/>
      <c r="D149" s="2"/>
      <c r="E149" s="2"/>
      <c r="F149" s="2"/>
      <c r="G149" s="2"/>
      <c r="H149" s="2"/>
      <c r="I149" s="2"/>
      <c r="J149" s="2"/>
    </row>
    <row r="150" spans="3:10" x14ac:dyDescent="0.2">
      <c r="C150" s="2"/>
      <c r="D150" s="2"/>
      <c r="E150" s="2"/>
      <c r="F150" s="2"/>
      <c r="G150" s="2"/>
      <c r="H150" s="2"/>
      <c r="I150" s="2"/>
      <c r="J150" s="2"/>
    </row>
    <row r="151" spans="3:10" x14ac:dyDescent="0.2">
      <c r="C151" s="2"/>
      <c r="D151" s="2"/>
      <c r="E151" s="2"/>
      <c r="F151" s="2"/>
      <c r="G151" s="2"/>
      <c r="H151" s="2"/>
      <c r="I151" s="2"/>
      <c r="J151" s="2"/>
    </row>
    <row r="152" spans="3:10" x14ac:dyDescent="0.2">
      <c r="C152" s="2"/>
      <c r="D152" s="2"/>
      <c r="E152" s="2"/>
      <c r="F152" s="2"/>
      <c r="G152" s="2"/>
      <c r="H152" s="2"/>
      <c r="I152" s="2"/>
      <c r="J152" s="2"/>
    </row>
    <row r="153" spans="3:10" x14ac:dyDescent="0.2">
      <c r="C153" s="2"/>
      <c r="D153" s="2"/>
      <c r="E153" s="2"/>
      <c r="F153" s="2"/>
      <c r="G153" s="2"/>
      <c r="H153" s="2"/>
      <c r="I153" s="2"/>
      <c r="J153" s="2"/>
    </row>
    <row r="154" spans="3:10" x14ac:dyDescent="0.2">
      <c r="C154" s="2"/>
      <c r="D154" s="2"/>
      <c r="E154" s="2"/>
      <c r="F154" s="2"/>
      <c r="G154" s="2"/>
      <c r="H154" s="2"/>
      <c r="I154" s="2"/>
      <c r="J154" s="2"/>
    </row>
    <row r="155" spans="3:10" x14ac:dyDescent="0.2">
      <c r="C155" s="2"/>
      <c r="D155" s="2"/>
      <c r="E155" s="2"/>
      <c r="F155" s="2"/>
      <c r="G155" s="2"/>
      <c r="H155" s="2"/>
      <c r="I155" s="2"/>
      <c r="J155" s="2"/>
    </row>
    <row r="156" spans="3:10" x14ac:dyDescent="0.2">
      <c r="C156" s="2"/>
      <c r="D156" s="2"/>
      <c r="E156" s="2"/>
      <c r="F156" s="2"/>
      <c r="G156" s="2"/>
      <c r="H156" s="2"/>
      <c r="I156" s="2"/>
      <c r="J156" s="2"/>
    </row>
    <row r="157" spans="3:10" x14ac:dyDescent="0.2">
      <c r="C157" s="2"/>
      <c r="D157" s="2"/>
      <c r="E157" s="2"/>
      <c r="F157" s="2"/>
      <c r="G157" s="2"/>
      <c r="H157" s="2"/>
      <c r="I157" s="2"/>
      <c r="J157" s="2"/>
    </row>
    <row r="158" spans="3:10" x14ac:dyDescent="0.2">
      <c r="C158" s="2"/>
      <c r="D158" s="2"/>
      <c r="E158" s="2"/>
      <c r="F158" s="2"/>
      <c r="G158" s="2"/>
      <c r="H158" s="2"/>
      <c r="I158" s="2"/>
      <c r="J158" s="2"/>
    </row>
    <row r="159" spans="3:10" x14ac:dyDescent="0.2">
      <c r="C159" s="2"/>
      <c r="D159" s="2"/>
      <c r="E159" s="2"/>
      <c r="F159" s="2"/>
      <c r="G159" s="2"/>
      <c r="H159" s="2"/>
      <c r="I159" s="2"/>
      <c r="J159" s="2"/>
    </row>
    <row r="160" spans="3:10" x14ac:dyDescent="0.2">
      <c r="C160" s="2"/>
      <c r="D160" s="2"/>
      <c r="E160" s="2"/>
      <c r="F160" s="2"/>
      <c r="G160" s="2"/>
      <c r="H160" s="2"/>
      <c r="I160" s="2"/>
      <c r="J160" s="2"/>
    </row>
    <row r="161" spans="3:10" x14ac:dyDescent="0.2">
      <c r="C161" s="2"/>
      <c r="D161" s="2"/>
      <c r="E161" s="2"/>
      <c r="F161" s="2"/>
      <c r="G161" s="2"/>
      <c r="H161" s="2"/>
      <c r="I161" s="2"/>
      <c r="J161" s="2"/>
    </row>
    <row r="162" spans="3:10" x14ac:dyDescent="0.2">
      <c r="C162" s="2"/>
      <c r="D162" s="2"/>
      <c r="E162" s="2"/>
      <c r="F162" s="2"/>
      <c r="G162" s="2"/>
      <c r="H162" s="2"/>
      <c r="I162" s="2"/>
      <c r="J162" s="2"/>
    </row>
    <row r="163" spans="3:10" x14ac:dyDescent="0.2">
      <c r="C163" s="2"/>
      <c r="D163" s="2"/>
      <c r="E163" s="2"/>
      <c r="F163" s="2"/>
      <c r="G163" s="2"/>
      <c r="H163" s="2"/>
      <c r="I163" s="2"/>
      <c r="J163" s="2"/>
    </row>
    <row r="164" spans="3:10" x14ac:dyDescent="0.2">
      <c r="C164" s="2"/>
      <c r="D164" s="2"/>
      <c r="E164" s="2"/>
      <c r="F164" s="2"/>
      <c r="G164" s="2"/>
      <c r="H164" s="2"/>
      <c r="I164" s="2"/>
      <c r="J164" s="2"/>
    </row>
    <row r="165" spans="3:10" x14ac:dyDescent="0.2">
      <c r="C165" s="2"/>
      <c r="D165" s="2"/>
      <c r="E165" s="2"/>
      <c r="F165" s="2"/>
      <c r="G165" s="2"/>
      <c r="H165" s="2"/>
      <c r="I165" s="2"/>
      <c r="J165" s="2"/>
    </row>
    <row r="166" spans="3:10" x14ac:dyDescent="0.2">
      <c r="C166" s="2"/>
      <c r="D166" s="2"/>
      <c r="E166" s="2"/>
      <c r="F166" s="2"/>
      <c r="G166" s="2"/>
      <c r="H166" s="2"/>
      <c r="I166" s="2"/>
      <c r="J166" s="2"/>
    </row>
    <row r="167" spans="3:10" x14ac:dyDescent="0.2">
      <c r="C167" s="2"/>
      <c r="D167" s="2"/>
      <c r="E167" s="2"/>
      <c r="F167" s="2"/>
      <c r="G167" s="2"/>
      <c r="H167" s="2"/>
      <c r="I167" s="2"/>
      <c r="J167" s="2"/>
    </row>
    <row r="168" spans="3:10" x14ac:dyDescent="0.2">
      <c r="C168" s="2"/>
      <c r="D168" s="2"/>
      <c r="E168" s="2"/>
      <c r="F168" s="2"/>
      <c r="G168" s="2"/>
      <c r="H168" s="2"/>
      <c r="I168" s="2"/>
      <c r="J168" s="2"/>
    </row>
    <row r="169" spans="3:10" x14ac:dyDescent="0.2">
      <c r="C169" s="2"/>
      <c r="D169" s="2"/>
      <c r="E169" s="2"/>
      <c r="F169" s="2"/>
      <c r="G169" s="2"/>
      <c r="H169" s="2"/>
      <c r="I169" s="2"/>
      <c r="J169" s="2"/>
    </row>
    <row r="170" spans="3:10" x14ac:dyDescent="0.2">
      <c r="C170" s="2"/>
      <c r="D170" s="2"/>
      <c r="E170" s="2"/>
      <c r="F170" s="2"/>
      <c r="G170" s="2"/>
      <c r="H170" s="2"/>
      <c r="I170" s="2"/>
      <c r="J170" s="2"/>
    </row>
    <row r="171" spans="3:10" x14ac:dyDescent="0.2">
      <c r="C171" s="2"/>
      <c r="D171" s="2"/>
      <c r="E171" s="2"/>
      <c r="F171" s="2"/>
      <c r="G171" s="2"/>
      <c r="H171" s="2"/>
      <c r="I171" s="2"/>
      <c r="J171" s="2"/>
    </row>
    <row r="172" spans="3:10" x14ac:dyDescent="0.2">
      <c r="C172" s="2"/>
      <c r="D172" s="2"/>
      <c r="E172" s="2"/>
      <c r="F172" s="2"/>
      <c r="G172" s="2"/>
      <c r="H172" s="2"/>
      <c r="I172" s="2"/>
      <c r="J172" s="2"/>
    </row>
    <row r="173" spans="3:10" x14ac:dyDescent="0.2">
      <c r="C173" s="2"/>
      <c r="D173" s="2"/>
      <c r="E173" s="2"/>
      <c r="F173" s="2"/>
      <c r="G173" s="2"/>
      <c r="H173" s="2"/>
      <c r="I173" s="2"/>
      <c r="J173" s="2"/>
    </row>
    <row r="174" spans="3:10" x14ac:dyDescent="0.2">
      <c r="C174" s="2"/>
      <c r="D174" s="2"/>
      <c r="E174" s="2"/>
      <c r="F174" s="2"/>
      <c r="G174" s="2"/>
      <c r="H174" s="2"/>
      <c r="I174" s="2"/>
      <c r="J174" s="2"/>
    </row>
    <row r="175" spans="3:10" x14ac:dyDescent="0.2">
      <c r="C175" s="2"/>
      <c r="D175" s="2"/>
      <c r="E175" s="2"/>
      <c r="F175" s="2"/>
      <c r="G175" s="2"/>
      <c r="H175" s="2"/>
      <c r="I175" s="2"/>
      <c r="J175" s="2"/>
    </row>
    <row r="176" spans="3:10" x14ac:dyDescent="0.2">
      <c r="C176" s="2"/>
      <c r="D176" s="2"/>
      <c r="E176" s="2"/>
      <c r="F176" s="2"/>
      <c r="G176" s="2"/>
      <c r="H176" s="2"/>
      <c r="I176" s="2"/>
      <c r="J176" s="2"/>
    </row>
    <row r="177" spans="3:10" x14ac:dyDescent="0.2">
      <c r="C177" s="2"/>
      <c r="D177" s="2"/>
      <c r="E177" s="2"/>
      <c r="F177" s="2"/>
      <c r="G177" s="2"/>
      <c r="H177" s="2"/>
      <c r="I177" s="2"/>
      <c r="J177" s="2"/>
    </row>
    <row r="178" spans="3:10" x14ac:dyDescent="0.2">
      <c r="C178" s="2"/>
      <c r="D178" s="2"/>
      <c r="E178" s="2"/>
      <c r="F178" s="2"/>
      <c r="G178" s="2"/>
      <c r="H178" s="2"/>
      <c r="I178" s="2"/>
      <c r="J178" s="2"/>
    </row>
    <row r="179" spans="3:10" x14ac:dyDescent="0.2">
      <c r="C179" s="2"/>
      <c r="D179" s="2"/>
      <c r="E179" s="2"/>
      <c r="F179" s="2"/>
      <c r="G179" s="2"/>
      <c r="H179" s="2"/>
      <c r="I179" s="2"/>
      <c r="J179" s="2"/>
    </row>
    <row r="180" spans="3:10" x14ac:dyDescent="0.2">
      <c r="C180" s="2"/>
      <c r="D180" s="2"/>
      <c r="E180" s="2"/>
      <c r="F180" s="2"/>
      <c r="G180" s="2"/>
      <c r="H180" s="2"/>
      <c r="I180" s="2"/>
      <c r="J180" s="2"/>
    </row>
    <row r="181" spans="3:10" x14ac:dyDescent="0.2">
      <c r="C181" s="2"/>
      <c r="D181" s="2"/>
      <c r="E181" s="2"/>
      <c r="F181" s="2"/>
      <c r="G181" s="2"/>
      <c r="H181" s="2"/>
      <c r="I181" s="2"/>
      <c r="J181" s="2"/>
    </row>
    <row r="182" spans="3:10" x14ac:dyDescent="0.2">
      <c r="C182" s="2"/>
      <c r="D182" s="2"/>
      <c r="E182" s="2"/>
      <c r="F182" s="2"/>
      <c r="G182" s="2"/>
      <c r="H182" s="2"/>
      <c r="I182" s="2"/>
      <c r="J182" s="2"/>
    </row>
    <row r="183" spans="3:10" x14ac:dyDescent="0.2">
      <c r="C183" s="2"/>
      <c r="D183" s="2"/>
      <c r="E183" s="2"/>
      <c r="F183" s="2"/>
      <c r="G183" s="2"/>
      <c r="H183" s="2"/>
      <c r="I183" s="2"/>
      <c r="J183" s="2"/>
    </row>
    <row r="184" spans="3:10" x14ac:dyDescent="0.2">
      <c r="C184" s="2"/>
      <c r="D184" s="2"/>
      <c r="E184" s="2"/>
      <c r="F184" s="2"/>
      <c r="G184" s="2"/>
      <c r="H184" s="2"/>
      <c r="I184" s="2"/>
      <c r="J184" s="2"/>
    </row>
    <row r="185" spans="3:10" x14ac:dyDescent="0.2">
      <c r="C185" s="2"/>
      <c r="D185" s="2"/>
      <c r="E185" s="2"/>
      <c r="F185" s="2"/>
      <c r="G185" s="2"/>
      <c r="H185" s="2"/>
      <c r="I185" s="2"/>
      <c r="J185" s="2"/>
    </row>
    <row r="186" spans="3:10" x14ac:dyDescent="0.2">
      <c r="C186" s="2"/>
      <c r="D186" s="2"/>
      <c r="E186" s="2"/>
      <c r="F186" s="2"/>
      <c r="G186" s="2"/>
      <c r="H186" s="2"/>
      <c r="I186" s="2"/>
      <c r="J186" s="2"/>
    </row>
    <row r="187" spans="3:10" x14ac:dyDescent="0.2">
      <c r="C187" s="2"/>
      <c r="D187" s="2"/>
      <c r="E187" s="2"/>
      <c r="F187" s="2"/>
      <c r="G187" s="2"/>
      <c r="H187" s="2"/>
      <c r="I187" s="2"/>
      <c r="J187" s="2"/>
    </row>
    <row r="188" spans="3:10" x14ac:dyDescent="0.2">
      <c r="C188" s="2"/>
      <c r="D188" s="2"/>
      <c r="E188" s="2"/>
      <c r="F188" s="2"/>
      <c r="G188" s="2"/>
      <c r="H188" s="2"/>
      <c r="I188" s="2"/>
      <c r="J188" s="2"/>
    </row>
    <row r="189" spans="3:10" x14ac:dyDescent="0.2">
      <c r="C189" s="2"/>
      <c r="D189" s="2"/>
      <c r="E189" s="2"/>
      <c r="F189" s="2"/>
      <c r="G189" s="2"/>
      <c r="H189" s="2"/>
      <c r="I189" s="2"/>
      <c r="J189" s="2"/>
    </row>
    <row r="190" spans="3:10" x14ac:dyDescent="0.2">
      <c r="C190" s="2"/>
      <c r="D190" s="2"/>
      <c r="E190" s="2"/>
      <c r="F190" s="2"/>
      <c r="G190" s="2"/>
      <c r="H190" s="2"/>
      <c r="I190" s="2"/>
      <c r="J190" s="2"/>
    </row>
    <row r="191" spans="3:10" x14ac:dyDescent="0.2">
      <c r="C191" s="2"/>
      <c r="D191" s="2"/>
      <c r="E191" s="2"/>
      <c r="F191" s="2"/>
      <c r="G191" s="2"/>
      <c r="H191" s="2"/>
      <c r="I191" s="2"/>
      <c r="J191" s="2"/>
    </row>
    <row r="192" spans="3:10" x14ac:dyDescent="0.2">
      <c r="C192" s="2"/>
      <c r="D192" s="2"/>
      <c r="E192" s="2"/>
      <c r="F192" s="2"/>
      <c r="G192" s="2"/>
      <c r="H192" s="2"/>
      <c r="I192" s="2"/>
      <c r="J192" s="2"/>
    </row>
    <row r="193" spans="3:10" x14ac:dyDescent="0.2">
      <c r="C193" s="2"/>
      <c r="D193" s="2"/>
      <c r="E193" s="2"/>
      <c r="F193" s="2"/>
      <c r="G193" s="2"/>
      <c r="H193" s="2"/>
      <c r="I193" s="2"/>
      <c r="J193" s="2"/>
    </row>
    <row r="194" spans="3:10" x14ac:dyDescent="0.2">
      <c r="C194" s="2"/>
      <c r="D194" s="2"/>
      <c r="E194" s="2"/>
      <c r="F194" s="2"/>
      <c r="G194" s="2"/>
      <c r="H194" s="2"/>
      <c r="I194" s="2"/>
      <c r="J194" s="2"/>
    </row>
    <row r="195" spans="3:10" x14ac:dyDescent="0.2">
      <c r="C195" s="2"/>
      <c r="D195" s="2"/>
      <c r="E195" s="2"/>
      <c r="F195" s="2"/>
      <c r="G195" s="2"/>
      <c r="H195" s="2"/>
      <c r="I195" s="2"/>
      <c r="J195" s="2"/>
    </row>
    <row r="196" spans="3:10" x14ac:dyDescent="0.2">
      <c r="C196" s="2"/>
      <c r="D196" s="2"/>
      <c r="E196" s="2"/>
      <c r="F196" s="2"/>
      <c r="G196" s="2"/>
      <c r="H196" s="2"/>
      <c r="I196" s="2"/>
      <c r="J196" s="2"/>
    </row>
    <row r="197" spans="3:10" x14ac:dyDescent="0.2">
      <c r="C197" s="2"/>
      <c r="D197" s="2"/>
      <c r="E197" s="2"/>
      <c r="F197" s="2"/>
      <c r="G197" s="2"/>
      <c r="H197" s="2"/>
      <c r="I197" s="2"/>
      <c r="J197" s="2"/>
    </row>
    <row r="198" spans="3:10" x14ac:dyDescent="0.2">
      <c r="C198" s="2"/>
      <c r="D198" s="2"/>
      <c r="E198" s="2"/>
      <c r="F198" s="2"/>
      <c r="G198" s="2"/>
      <c r="H198" s="2"/>
      <c r="I198" s="2"/>
      <c r="J198" s="2"/>
    </row>
    <row r="199" spans="3:10" x14ac:dyDescent="0.2">
      <c r="C199" s="2"/>
      <c r="D199" s="2"/>
      <c r="E199" s="2"/>
      <c r="F199" s="2"/>
      <c r="G199" s="2"/>
      <c r="H199" s="2"/>
      <c r="I199" s="2"/>
      <c r="J199" s="2"/>
    </row>
    <row r="200" spans="3:10" x14ac:dyDescent="0.2">
      <c r="C200" s="2"/>
      <c r="D200" s="2"/>
      <c r="E200" s="2"/>
      <c r="F200" s="2"/>
      <c r="G200" s="2"/>
      <c r="H200" s="2"/>
      <c r="I200" s="2"/>
      <c r="J200" s="2"/>
    </row>
    <row r="201" spans="3:10" x14ac:dyDescent="0.2">
      <c r="C201" s="2"/>
      <c r="D201" s="2"/>
      <c r="E201" s="2"/>
      <c r="F201" s="2"/>
      <c r="G201" s="2"/>
      <c r="H201" s="2"/>
      <c r="I201" s="2"/>
      <c r="J201" s="2"/>
    </row>
    <row r="202" spans="3:10" x14ac:dyDescent="0.2">
      <c r="C202" s="2"/>
      <c r="D202" s="2"/>
      <c r="E202" s="2"/>
      <c r="F202" s="2"/>
      <c r="G202" s="2"/>
      <c r="H202" s="2"/>
      <c r="I202" s="2"/>
      <c r="J202" s="2"/>
    </row>
    <row r="203" spans="3:10" x14ac:dyDescent="0.2">
      <c r="C203" s="2"/>
      <c r="D203" s="2"/>
      <c r="E203" s="2"/>
      <c r="F203" s="2"/>
      <c r="G203" s="2"/>
      <c r="H203" s="2"/>
      <c r="I203" s="2"/>
      <c r="J203" s="2"/>
    </row>
    <row r="204" spans="3:10" x14ac:dyDescent="0.2">
      <c r="C204" s="2"/>
      <c r="D204" s="2"/>
      <c r="E204" s="2"/>
      <c r="F204" s="2"/>
      <c r="G204" s="2"/>
      <c r="H204" s="2"/>
      <c r="I204" s="2"/>
      <c r="J204" s="2"/>
    </row>
    <row r="205" spans="3:10" x14ac:dyDescent="0.2">
      <c r="C205" s="2"/>
      <c r="D205" s="2"/>
      <c r="E205" s="2"/>
      <c r="F205" s="2"/>
      <c r="G205" s="2"/>
      <c r="H205" s="2"/>
      <c r="I205" s="2"/>
      <c r="J205" s="2"/>
    </row>
    <row r="206" spans="3:10" x14ac:dyDescent="0.2">
      <c r="C206" s="2"/>
      <c r="D206" s="2"/>
      <c r="E206" s="2"/>
      <c r="F206" s="2"/>
      <c r="G206" s="2"/>
      <c r="H206" s="2"/>
      <c r="I206" s="2"/>
      <c r="J206" s="2"/>
    </row>
    <row r="207" spans="3:10" x14ac:dyDescent="0.2">
      <c r="C207" s="2"/>
      <c r="D207" s="2"/>
      <c r="E207" s="2"/>
      <c r="F207" s="2"/>
      <c r="G207" s="2"/>
      <c r="H207" s="2"/>
      <c r="I207" s="2"/>
      <c r="J207" s="2"/>
    </row>
    <row r="208" spans="3:10" x14ac:dyDescent="0.2">
      <c r="C208" s="2"/>
      <c r="D208" s="2"/>
      <c r="E208" s="2"/>
      <c r="F208" s="2"/>
      <c r="G208" s="2"/>
      <c r="H208" s="2"/>
      <c r="I208" s="2"/>
      <c r="J208" s="2"/>
    </row>
    <row r="209" spans="3:10" x14ac:dyDescent="0.2">
      <c r="C209" s="2"/>
      <c r="D209" s="2"/>
      <c r="E209" s="2"/>
      <c r="F209" s="2"/>
      <c r="G209" s="2"/>
      <c r="H209" s="2"/>
      <c r="I209" s="2"/>
      <c r="J209" s="2"/>
    </row>
    <row r="210" spans="3:10" x14ac:dyDescent="0.2">
      <c r="C210" s="2"/>
      <c r="D210" s="2"/>
      <c r="E210" s="2"/>
      <c r="F210" s="2"/>
      <c r="G210" s="2"/>
      <c r="H210" s="2"/>
      <c r="I210" s="2"/>
      <c r="J210" s="2"/>
    </row>
    <row r="211" spans="3:10" x14ac:dyDescent="0.2">
      <c r="C211" s="2"/>
      <c r="D211" s="2"/>
      <c r="E211" s="2"/>
      <c r="F211" s="2"/>
      <c r="G211" s="2"/>
      <c r="H211" s="2"/>
      <c r="I211" s="2"/>
      <c r="J211" s="2"/>
    </row>
    <row r="212" spans="3:10" x14ac:dyDescent="0.2">
      <c r="C212" s="2"/>
      <c r="D212" s="2"/>
      <c r="E212" s="2"/>
      <c r="F212" s="2"/>
      <c r="G212" s="2"/>
      <c r="H212" s="2"/>
      <c r="I212" s="2"/>
      <c r="J212" s="2"/>
    </row>
    <row r="213" spans="3:10" x14ac:dyDescent="0.2">
      <c r="C213" s="2"/>
      <c r="D213" s="2"/>
      <c r="E213" s="2"/>
      <c r="F213" s="2"/>
      <c r="G213" s="2"/>
      <c r="H213" s="2"/>
      <c r="I213" s="2"/>
      <c r="J213" s="2"/>
    </row>
    <row r="214" spans="3:10" x14ac:dyDescent="0.2">
      <c r="C214" s="2"/>
      <c r="D214" s="2"/>
      <c r="E214" s="2"/>
      <c r="F214" s="2"/>
      <c r="G214" s="2"/>
      <c r="H214" s="2"/>
      <c r="I214" s="2"/>
      <c r="J214" s="2"/>
    </row>
    <row r="215" spans="3:10" x14ac:dyDescent="0.2">
      <c r="C215" s="2"/>
      <c r="D215" s="2"/>
      <c r="E215" s="2"/>
      <c r="F215" s="2"/>
      <c r="G215" s="2"/>
      <c r="H215" s="2"/>
      <c r="I215" s="2"/>
      <c r="J215" s="2"/>
    </row>
    <row r="216" spans="3:10" x14ac:dyDescent="0.2">
      <c r="C216" s="2"/>
      <c r="D216" s="2"/>
      <c r="E216" s="2"/>
      <c r="F216" s="2"/>
      <c r="G216" s="2"/>
      <c r="H216" s="2"/>
      <c r="I216" s="2"/>
      <c r="J216" s="2"/>
    </row>
    <row r="217" spans="3:10" x14ac:dyDescent="0.2">
      <c r="C217" s="2"/>
      <c r="D217" s="2"/>
      <c r="E217" s="2"/>
      <c r="F217" s="2"/>
      <c r="G217" s="2"/>
      <c r="H217" s="2"/>
      <c r="I217" s="2"/>
      <c r="J217" s="2"/>
    </row>
    <row r="218" spans="3:10" x14ac:dyDescent="0.2">
      <c r="C218" s="2"/>
      <c r="D218" s="2"/>
      <c r="E218" s="2"/>
      <c r="F218" s="2"/>
      <c r="G218" s="2"/>
      <c r="H218" s="2"/>
      <c r="I218" s="2"/>
      <c r="J218" s="2"/>
    </row>
    <row r="219" spans="3:10" x14ac:dyDescent="0.2">
      <c r="C219" s="2"/>
      <c r="D219" s="2"/>
      <c r="E219" s="2"/>
      <c r="F219" s="2"/>
      <c r="G219" s="2"/>
      <c r="H219" s="2"/>
      <c r="I219" s="2"/>
      <c r="J219" s="2"/>
    </row>
    <row r="220" spans="3:10" x14ac:dyDescent="0.2">
      <c r="C220" s="2"/>
      <c r="D220" s="2"/>
      <c r="E220" s="2"/>
      <c r="F220" s="2"/>
      <c r="G220" s="2"/>
      <c r="H220" s="2"/>
      <c r="I220" s="2"/>
      <c r="J220" s="2"/>
    </row>
    <row r="221" spans="3:10" x14ac:dyDescent="0.2">
      <c r="C221" s="2"/>
      <c r="D221" s="2"/>
      <c r="E221" s="2"/>
      <c r="F221" s="2"/>
      <c r="G221" s="2"/>
      <c r="H221" s="2"/>
      <c r="I221" s="2"/>
      <c r="J221" s="2"/>
    </row>
    <row r="222" spans="3:10" x14ac:dyDescent="0.2">
      <c r="C222" s="2"/>
      <c r="D222" s="2"/>
      <c r="E222" s="2"/>
      <c r="F222" s="2"/>
      <c r="G222" s="2"/>
      <c r="H222" s="2"/>
      <c r="I222" s="2"/>
      <c r="J222" s="2"/>
    </row>
    <row r="223" spans="3:10" x14ac:dyDescent="0.2">
      <c r="C223" s="2"/>
      <c r="D223" s="2"/>
      <c r="E223" s="2"/>
      <c r="F223" s="2"/>
      <c r="G223" s="2"/>
      <c r="H223" s="2"/>
      <c r="I223" s="2"/>
      <c r="J223" s="2"/>
    </row>
    <row r="224" spans="3:10" x14ac:dyDescent="0.2">
      <c r="C224" s="2"/>
      <c r="D224" s="2"/>
      <c r="E224" s="2"/>
      <c r="F224" s="2"/>
      <c r="G224" s="2"/>
      <c r="H224" s="2"/>
      <c r="I224" s="2"/>
      <c r="J224" s="2"/>
    </row>
    <row r="225" spans="3:10" x14ac:dyDescent="0.2">
      <c r="C225" s="2"/>
      <c r="D225" s="2"/>
      <c r="E225" s="2"/>
      <c r="F225" s="2"/>
      <c r="G225" s="2"/>
      <c r="H225" s="2"/>
      <c r="I225" s="2"/>
      <c r="J225" s="2"/>
    </row>
    <row r="226" spans="3:10" x14ac:dyDescent="0.2">
      <c r="C226" s="2"/>
      <c r="D226" s="2"/>
      <c r="E226" s="2"/>
      <c r="F226" s="2"/>
      <c r="G226" s="2"/>
      <c r="H226" s="2"/>
      <c r="I226" s="2"/>
      <c r="J226" s="2"/>
    </row>
    <row r="227" spans="3:10" x14ac:dyDescent="0.2">
      <c r="C227" s="2"/>
      <c r="D227" s="2"/>
      <c r="E227" s="2"/>
      <c r="F227" s="2"/>
      <c r="G227" s="2"/>
      <c r="H227" s="2"/>
      <c r="I227" s="2"/>
      <c r="J227" s="2"/>
    </row>
    <row r="228" spans="3:10" x14ac:dyDescent="0.2">
      <c r="C228" s="2"/>
      <c r="D228" s="2"/>
      <c r="E228" s="2"/>
      <c r="F228" s="2"/>
      <c r="G228" s="2"/>
      <c r="H228" s="2"/>
      <c r="I228" s="2"/>
      <c r="J228" s="2"/>
    </row>
    <row r="229" spans="3:10" x14ac:dyDescent="0.2">
      <c r="C229" s="2"/>
      <c r="D229" s="2"/>
      <c r="E229" s="2"/>
      <c r="F229" s="2"/>
      <c r="G229" s="2"/>
      <c r="H229" s="2"/>
      <c r="I229" s="2"/>
      <c r="J229" s="2"/>
    </row>
    <row r="230" spans="3:10" x14ac:dyDescent="0.2">
      <c r="C230" s="2"/>
      <c r="D230" s="2"/>
      <c r="E230" s="2"/>
      <c r="F230" s="2"/>
      <c r="G230" s="2"/>
      <c r="H230" s="2"/>
      <c r="I230" s="2"/>
      <c r="J230" s="2"/>
    </row>
    <row r="231" spans="3:10" x14ac:dyDescent="0.2">
      <c r="C231" s="2"/>
      <c r="D231" s="2"/>
      <c r="E231" s="2"/>
      <c r="F231" s="2"/>
      <c r="G231" s="2"/>
      <c r="H231" s="2"/>
      <c r="I231" s="2"/>
      <c r="J231" s="2"/>
    </row>
    <row r="232" spans="3:10" x14ac:dyDescent="0.2">
      <c r="C232" s="2"/>
      <c r="D232" s="2"/>
      <c r="E232" s="2"/>
      <c r="F232" s="2"/>
      <c r="G232" s="2"/>
      <c r="H232" s="2"/>
      <c r="I232" s="2"/>
      <c r="J232" s="2"/>
    </row>
    <row r="233" spans="3:10" x14ac:dyDescent="0.2">
      <c r="C233" s="2"/>
      <c r="D233" s="2"/>
      <c r="E233" s="2"/>
      <c r="F233" s="2"/>
      <c r="G233" s="2"/>
      <c r="H233" s="2"/>
      <c r="I233" s="2"/>
      <c r="J233" s="2"/>
    </row>
    <row r="234" spans="3:10" x14ac:dyDescent="0.2">
      <c r="C234" s="2"/>
      <c r="D234" s="2"/>
      <c r="E234" s="2"/>
      <c r="F234" s="2"/>
      <c r="G234" s="2"/>
      <c r="H234" s="2"/>
      <c r="I234" s="2"/>
      <c r="J234" s="2"/>
    </row>
    <row r="235" spans="3:10" x14ac:dyDescent="0.2">
      <c r="C235" s="2"/>
      <c r="D235" s="2"/>
      <c r="E235" s="2"/>
      <c r="F235" s="2"/>
      <c r="G235" s="2"/>
      <c r="H235" s="2"/>
      <c r="I235" s="2"/>
      <c r="J235" s="2"/>
    </row>
    <row r="236" spans="3:10" x14ac:dyDescent="0.2">
      <c r="C236" s="2"/>
      <c r="D236" s="2"/>
      <c r="E236" s="2"/>
      <c r="F236" s="2"/>
      <c r="G236" s="2"/>
      <c r="H236" s="2"/>
      <c r="I236" s="2"/>
      <c r="J236" s="2"/>
    </row>
    <row r="237" spans="3:10" x14ac:dyDescent="0.2">
      <c r="C237" s="2"/>
      <c r="D237" s="2"/>
      <c r="E237" s="2"/>
      <c r="F237" s="2"/>
      <c r="G237" s="2"/>
      <c r="H237" s="2"/>
      <c r="I237" s="2"/>
      <c r="J237" s="2"/>
    </row>
    <row r="238" spans="3:10" x14ac:dyDescent="0.2">
      <c r="C238" s="2"/>
      <c r="D238" s="2"/>
      <c r="E238" s="2"/>
      <c r="F238" s="2"/>
      <c r="G238" s="2"/>
      <c r="H238" s="2"/>
      <c r="I238" s="2"/>
      <c r="J238" s="2"/>
    </row>
    <row r="239" spans="3:10" x14ac:dyDescent="0.2">
      <c r="C239" s="2"/>
      <c r="D239" s="2"/>
      <c r="E239" s="2"/>
      <c r="F239" s="2"/>
      <c r="G239" s="2"/>
      <c r="H239" s="2"/>
      <c r="I239" s="2"/>
      <c r="J239" s="2"/>
    </row>
    <row r="240" spans="3:10" x14ac:dyDescent="0.2">
      <c r="C240" s="2"/>
      <c r="D240" s="2"/>
      <c r="E240" s="2"/>
      <c r="F240" s="2"/>
      <c r="G240" s="2"/>
      <c r="H240" s="2"/>
      <c r="I240" s="2"/>
      <c r="J240" s="2"/>
    </row>
    <row r="241" spans="3:10" x14ac:dyDescent="0.2">
      <c r="C241" s="2"/>
      <c r="D241" s="2"/>
      <c r="E241" s="2"/>
      <c r="F241" s="2"/>
      <c r="G241" s="2"/>
      <c r="H241" s="2"/>
      <c r="I241" s="2"/>
      <c r="J241" s="2"/>
    </row>
    <row r="242" spans="3:10" x14ac:dyDescent="0.2">
      <c r="C242" s="2"/>
      <c r="D242" s="2"/>
      <c r="E242" s="2"/>
      <c r="F242" s="2"/>
      <c r="G242" s="2"/>
      <c r="H242" s="2"/>
      <c r="I242" s="2"/>
      <c r="J242" s="2"/>
    </row>
    <row r="243" spans="3:10" x14ac:dyDescent="0.2">
      <c r="C243" s="2"/>
      <c r="D243" s="2"/>
      <c r="E243" s="2"/>
      <c r="F243" s="2"/>
      <c r="G243" s="2"/>
      <c r="H243" s="2"/>
      <c r="I243" s="2"/>
      <c r="J243" s="2"/>
    </row>
    <row r="244" spans="3:10" x14ac:dyDescent="0.2">
      <c r="C244" s="2"/>
      <c r="D244" s="2"/>
      <c r="E244" s="2"/>
      <c r="F244" s="2"/>
      <c r="G244" s="2"/>
      <c r="H244" s="2"/>
      <c r="I244" s="2"/>
      <c r="J244" s="2"/>
    </row>
    <row r="245" spans="3:10" x14ac:dyDescent="0.2">
      <c r="C245" s="2"/>
      <c r="D245" s="2"/>
      <c r="E245" s="2"/>
      <c r="F245" s="2"/>
      <c r="G245" s="2"/>
      <c r="H245" s="2"/>
      <c r="I245" s="2"/>
      <c r="J245" s="2"/>
    </row>
    <row r="246" spans="3:10" x14ac:dyDescent="0.2">
      <c r="C246" s="2"/>
      <c r="D246" s="2"/>
      <c r="E246" s="2"/>
      <c r="F246" s="2"/>
      <c r="G246" s="2"/>
      <c r="H246" s="2"/>
      <c r="I246" s="2"/>
      <c r="J246" s="2"/>
    </row>
    <row r="247" spans="3:10" x14ac:dyDescent="0.2">
      <c r="C247" s="2"/>
      <c r="D247" s="2"/>
      <c r="E247" s="2"/>
      <c r="F247" s="2"/>
      <c r="G247" s="2"/>
      <c r="H247" s="2"/>
      <c r="I247" s="2"/>
      <c r="J247" s="2"/>
    </row>
    <row r="248" spans="3:10" x14ac:dyDescent="0.2">
      <c r="C248" s="2"/>
      <c r="D248" s="2"/>
      <c r="E248" s="2"/>
      <c r="F248" s="2"/>
      <c r="G248" s="2"/>
      <c r="H248" s="2"/>
      <c r="I248" s="2"/>
      <c r="J248" s="2"/>
    </row>
    <row r="249" spans="3:10" x14ac:dyDescent="0.2">
      <c r="C249" s="2"/>
      <c r="D249" s="2"/>
      <c r="E249" s="2"/>
      <c r="F249" s="2"/>
      <c r="G249" s="2"/>
      <c r="H249" s="2"/>
      <c r="I249" s="2"/>
      <c r="J249" s="2"/>
    </row>
    <row r="250" spans="3:10" x14ac:dyDescent="0.2">
      <c r="C250" s="2"/>
      <c r="D250" s="2"/>
      <c r="E250" s="2"/>
      <c r="F250" s="2"/>
      <c r="G250" s="2"/>
      <c r="H250" s="2"/>
      <c r="I250" s="2"/>
      <c r="J250" s="2"/>
    </row>
    <row r="251" spans="3:10" x14ac:dyDescent="0.2">
      <c r="C251" s="2"/>
      <c r="D251" s="2"/>
      <c r="E251" s="2"/>
      <c r="F251" s="2"/>
      <c r="G251" s="2"/>
      <c r="H251" s="2"/>
      <c r="I251" s="2"/>
      <c r="J251" s="2"/>
    </row>
    <row r="252" spans="3:10" x14ac:dyDescent="0.2">
      <c r="C252" s="2"/>
      <c r="D252" s="2"/>
      <c r="E252" s="2"/>
      <c r="F252" s="2"/>
      <c r="G252" s="2"/>
      <c r="H252" s="2"/>
      <c r="I252" s="2"/>
      <c r="J252" s="2"/>
    </row>
    <row r="253" spans="3:10" x14ac:dyDescent="0.2">
      <c r="C253" s="2"/>
      <c r="D253" s="2"/>
      <c r="E253" s="2"/>
      <c r="F253" s="2"/>
      <c r="G253" s="2"/>
      <c r="H253" s="2"/>
      <c r="I253" s="2"/>
      <c r="J253" s="2"/>
    </row>
    <row r="254" spans="3:10" x14ac:dyDescent="0.2">
      <c r="C254" s="2"/>
      <c r="D254" s="2"/>
      <c r="E254" s="2"/>
      <c r="F254" s="2"/>
      <c r="G254" s="2"/>
      <c r="H254" s="2"/>
      <c r="I254" s="2"/>
      <c r="J254" s="2"/>
    </row>
    <row r="255" spans="3:10" x14ac:dyDescent="0.2">
      <c r="C255" s="2"/>
      <c r="D255" s="2"/>
      <c r="E255" s="2"/>
      <c r="F255" s="2"/>
      <c r="G255" s="2"/>
      <c r="H255" s="2"/>
      <c r="I255" s="2"/>
      <c r="J255" s="2"/>
    </row>
    <row r="256" spans="3:10" x14ac:dyDescent="0.2">
      <c r="C256" s="2"/>
      <c r="D256" s="2"/>
      <c r="E256" s="2"/>
      <c r="F256" s="2"/>
      <c r="G256" s="2"/>
      <c r="H256" s="2"/>
      <c r="I256" s="2"/>
      <c r="J256" s="2"/>
    </row>
    <row r="257" spans="3:10" x14ac:dyDescent="0.2">
      <c r="C257" s="2"/>
      <c r="D257" s="2"/>
      <c r="E257" s="2"/>
      <c r="F257" s="2"/>
      <c r="G257" s="2"/>
      <c r="H257" s="2"/>
      <c r="I257" s="2"/>
      <c r="J257" s="2"/>
    </row>
    <row r="258" spans="3:10" x14ac:dyDescent="0.2">
      <c r="C258" s="2"/>
      <c r="D258" s="2"/>
      <c r="E258" s="2"/>
      <c r="F258" s="2"/>
      <c r="G258" s="2"/>
      <c r="H258" s="2"/>
      <c r="I258" s="2"/>
      <c r="J258" s="2"/>
    </row>
    <row r="259" spans="3:10" x14ac:dyDescent="0.2">
      <c r="C259" s="2"/>
      <c r="D259" s="2"/>
      <c r="E259" s="2"/>
      <c r="F259" s="2"/>
      <c r="G259" s="2"/>
      <c r="H259" s="2"/>
      <c r="I259" s="2"/>
      <c r="J259" s="2"/>
    </row>
    <row r="260" spans="3:10" x14ac:dyDescent="0.2">
      <c r="C260" s="2"/>
      <c r="D260" s="2"/>
      <c r="E260" s="2"/>
      <c r="F260" s="2"/>
      <c r="G260" s="2"/>
      <c r="H260" s="2"/>
      <c r="I260" s="2"/>
      <c r="J260" s="2"/>
    </row>
    <row r="261" spans="3:10" x14ac:dyDescent="0.2">
      <c r="C261" s="2"/>
      <c r="D261" s="2"/>
      <c r="E261" s="2"/>
      <c r="F261" s="2"/>
      <c r="G261" s="2"/>
      <c r="H261" s="2"/>
      <c r="I261" s="2"/>
      <c r="J261" s="2"/>
    </row>
    <row r="262" spans="3:10" x14ac:dyDescent="0.2">
      <c r="C262" s="2"/>
      <c r="D262" s="2"/>
      <c r="E262" s="2"/>
      <c r="F262" s="2"/>
      <c r="G262" s="2"/>
      <c r="H262" s="2"/>
      <c r="I262" s="2"/>
      <c r="J262" s="2"/>
    </row>
    <row r="263" spans="3:10" x14ac:dyDescent="0.2">
      <c r="C263" s="2"/>
      <c r="D263" s="2"/>
      <c r="E263" s="2"/>
      <c r="F263" s="2"/>
      <c r="G263" s="2"/>
      <c r="H263" s="2"/>
      <c r="I263" s="2"/>
      <c r="J263" s="2"/>
    </row>
    <row r="264" spans="3:10" x14ac:dyDescent="0.2">
      <c r="C264" s="2"/>
      <c r="D264" s="2"/>
      <c r="E264" s="2"/>
      <c r="F264" s="2"/>
      <c r="G264" s="2"/>
      <c r="H264" s="2"/>
      <c r="I264" s="2"/>
      <c r="J264" s="2"/>
    </row>
    <row r="265" spans="3:10" x14ac:dyDescent="0.2">
      <c r="C265" s="2"/>
      <c r="D265" s="2"/>
      <c r="E265" s="2"/>
      <c r="F265" s="2"/>
      <c r="G265" s="2"/>
      <c r="H265" s="2"/>
      <c r="I265" s="2"/>
      <c r="J265" s="2"/>
    </row>
    <row r="266" spans="3:10" x14ac:dyDescent="0.2">
      <c r="C266" s="2"/>
      <c r="D266" s="2"/>
      <c r="E266" s="2"/>
      <c r="F266" s="2"/>
      <c r="G266" s="2"/>
      <c r="H266" s="2"/>
      <c r="I266" s="2"/>
      <c r="J266" s="2"/>
    </row>
    <row r="267" spans="3:10" x14ac:dyDescent="0.2">
      <c r="C267" s="2"/>
      <c r="D267" s="2"/>
      <c r="E267" s="2"/>
      <c r="F267" s="2"/>
      <c r="G267" s="2"/>
      <c r="H267" s="2"/>
      <c r="I267" s="2"/>
      <c r="J267" s="2"/>
    </row>
    <row r="268" spans="3:10" x14ac:dyDescent="0.2">
      <c r="C268" s="2"/>
      <c r="D268" s="2"/>
      <c r="E268" s="2"/>
      <c r="F268" s="2"/>
      <c r="G268" s="2"/>
      <c r="H268" s="2"/>
      <c r="I268" s="2"/>
      <c r="J268" s="2"/>
    </row>
    <row r="269" spans="3:10" x14ac:dyDescent="0.2">
      <c r="C269" s="2"/>
      <c r="D269" s="2"/>
      <c r="E269" s="2"/>
      <c r="F269" s="2"/>
      <c r="G269" s="2"/>
      <c r="H269" s="2"/>
      <c r="I269" s="2"/>
      <c r="J269" s="2"/>
    </row>
    <row r="270" spans="3:10" x14ac:dyDescent="0.2">
      <c r="C270" s="2"/>
      <c r="D270" s="2"/>
      <c r="E270" s="2"/>
      <c r="F270" s="2"/>
      <c r="G270" s="2"/>
      <c r="H270" s="2"/>
      <c r="I270" s="2"/>
      <c r="J270" s="2"/>
    </row>
    <row r="271" spans="3:10" x14ac:dyDescent="0.2">
      <c r="C271" s="2"/>
      <c r="D271" s="2"/>
      <c r="E271" s="2"/>
      <c r="F271" s="2"/>
      <c r="G271" s="2"/>
      <c r="H271" s="2"/>
      <c r="I271" s="2"/>
      <c r="J271" s="2"/>
    </row>
    <row r="272" spans="3:10" x14ac:dyDescent="0.2">
      <c r="C272" s="2"/>
      <c r="D272" s="2"/>
      <c r="E272" s="2"/>
      <c r="F272" s="2"/>
      <c r="G272" s="2"/>
      <c r="H272" s="2"/>
      <c r="I272" s="2"/>
      <c r="J272" s="2"/>
    </row>
    <row r="273" spans="3:10" x14ac:dyDescent="0.2">
      <c r="C273" s="2"/>
      <c r="D273" s="2"/>
      <c r="E273" s="2"/>
      <c r="F273" s="2"/>
      <c r="G273" s="2"/>
      <c r="H273" s="2"/>
      <c r="I273" s="2"/>
      <c r="J273" s="2"/>
    </row>
    <row r="274" spans="3:10" x14ac:dyDescent="0.2">
      <c r="C274" s="2"/>
      <c r="D274" s="2"/>
      <c r="E274" s="2"/>
      <c r="F274" s="2"/>
      <c r="G274" s="2"/>
      <c r="H274" s="2"/>
      <c r="I274" s="2"/>
      <c r="J274" s="2"/>
    </row>
    <row r="275" spans="3:10" x14ac:dyDescent="0.2">
      <c r="C275" s="2"/>
      <c r="D275" s="2"/>
      <c r="E275" s="2"/>
      <c r="F275" s="2"/>
      <c r="G275" s="2"/>
      <c r="H275" s="2"/>
      <c r="I275" s="2"/>
      <c r="J275" s="2"/>
    </row>
    <row r="276" spans="3:10" x14ac:dyDescent="0.2">
      <c r="C276" s="2"/>
      <c r="D276" s="2"/>
      <c r="E276" s="2"/>
      <c r="F276" s="2"/>
      <c r="G276" s="2"/>
      <c r="H276" s="2"/>
      <c r="I276" s="2"/>
      <c r="J276" s="2"/>
    </row>
    <row r="277" spans="3:10" x14ac:dyDescent="0.2">
      <c r="C277" s="2"/>
      <c r="D277" s="2"/>
      <c r="E277" s="2"/>
      <c r="F277" s="2"/>
      <c r="G277" s="2"/>
      <c r="H277" s="2"/>
      <c r="I277" s="2"/>
      <c r="J277" s="2"/>
    </row>
    <row r="278" spans="3:10" x14ac:dyDescent="0.2">
      <c r="C278" s="2"/>
      <c r="D278" s="2"/>
      <c r="E278" s="2"/>
      <c r="F278" s="2"/>
      <c r="G278" s="2"/>
      <c r="H278" s="2"/>
      <c r="I278" s="2"/>
      <c r="J278" s="2"/>
    </row>
    <row r="279" spans="3:10" x14ac:dyDescent="0.2">
      <c r="C279" s="2"/>
      <c r="D279" s="2"/>
      <c r="E279" s="2"/>
      <c r="F279" s="2"/>
      <c r="G279" s="2"/>
      <c r="H279" s="2"/>
      <c r="I279" s="2"/>
      <c r="J279" s="2"/>
    </row>
    <row r="280" spans="3:10" x14ac:dyDescent="0.2">
      <c r="C280" s="2"/>
      <c r="D280" s="2"/>
      <c r="E280" s="2"/>
      <c r="F280" s="2"/>
      <c r="G280" s="2"/>
      <c r="H280" s="2"/>
      <c r="I280" s="2"/>
      <c r="J280" s="2"/>
    </row>
    <row r="281" spans="3:10" x14ac:dyDescent="0.2">
      <c r="C281" s="2"/>
      <c r="D281" s="2"/>
      <c r="E281" s="2"/>
      <c r="F281" s="2"/>
      <c r="G281" s="2"/>
      <c r="H281" s="2"/>
      <c r="I281" s="2"/>
      <c r="J281" s="2"/>
    </row>
    <row r="282" spans="3:10" x14ac:dyDescent="0.2">
      <c r="C282" s="2"/>
      <c r="D282" s="2"/>
      <c r="E282" s="2"/>
      <c r="F282" s="2"/>
      <c r="G282" s="2"/>
      <c r="H282" s="2"/>
      <c r="I282" s="2"/>
      <c r="J282" s="2"/>
    </row>
    <row r="283" spans="3:10" x14ac:dyDescent="0.2">
      <c r="C283" s="2"/>
      <c r="D283" s="2"/>
      <c r="E283" s="2"/>
      <c r="F283" s="2"/>
      <c r="G283" s="2"/>
      <c r="H283" s="2"/>
      <c r="I283" s="2"/>
      <c r="J283" s="2"/>
    </row>
    <row r="284" spans="3:10" x14ac:dyDescent="0.2">
      <c r="C284" s="2"/>
      <c r="D284" s="2"/>
      <c r="E284" s="2"/>
      <c r="F284" s="2"/>
      <c r="G284" s="2"/>
      <c r="H284" s="2"/>
      <c r="I284" s="2"/>
      <c r="J284" s="2"/>
    </row>
    <row r="285" spans="3:10" x14ac:dyDescent="0.2">
      <c r="C285" s="2"/>
      <c r="D285" s="2"/>
      <c r="E285" s="2"/>
      <c r="F285" s="2"/>
      <c r="G285" s="2"/>
      <c r="H285" s="2"/>
      <c r="I285" s="2"/>
      <c r="J285" s="2"/>
    </row>
    <row r="286" spans="3:10" x14ac:dyDescent="0.2">
      <c r="C286" s="2"/>
      <c r="D286" s="2"/>
      <c r="E286" s="2"/>
      <c r="F286" s="2"/>
      <c r="G286" s="2"/>
      <c r="H286" s="2"/>
      <c r="I286" s="2"/>
      <c r="J286" s="2"/>
    </row>
    <row r="287" spans="3:10" x14ac:dyDescent="0.2">
      <c r="C287" s="2"/>
      <c r="D287" s="2"/>
      <c r="E287" s="2"/>
      <c r="F287" s="2"/>
      <c r="G287" s="2"/>
      <c r="H287" s="2"/>
      <c r="I287" s="2"/>
      <c r="J287" s="2"/>
    </row>
    <row r="288" spans="3:10" x14ac:dyDescent="0.2">
      <c r="C288" s="2"/>
      <c r="D288" s="2"/>
      <c r="E288" s="2"/>
      <c r="F288" s="2"/>
      <c r="G288" s="2"/>
      <c r="H288" s="2"/>
      <c r="I288" s="2"/>
      <c r="J288" s="2"/>
    </row>
    <row r="289" spans="3:10" x14ac:dyDescent="0.2">
      <c r="C289" s="2"/>
      <c r="D289" s="2"/>
      <c r="E289" s="2"/>
      <c r="F289" s="2"/>
      <c r="G289" s="2"/>
      <c r="H289" s="2"/>
      <c r="I289" s="2"/>
      <c r="J289" s="2"/>
    </row>
    <row r="290" spans="3:10" x14ac:dyDescent="0.2">
      <c r="C290" s="2"/>
      <c r="D290" s="2"/>
      <c r="E290" s="2"/>
      <c r="F290" s="2"/>
      <c r="G290" s="2"/>
      <c r="H290" s="2"/>
      <c r="I290" s="2"/>
      <c r="J290" s="2"/>
    </row>
    <row r="291" spans="3:10" x14ac:dyDescent="0.2">
      <c r="C291" s="2"/>
      <c r="D291" s="2"/>
      <c r="E291" s="2"/>
      <c r="F291" s="2"/>
      <c r="G291" s="2"/>
      <c r="H291" s="2"/>
      <c r="I291" s="2"/>
      <c r="J291" s="2"/>
    </row>
    <row r="292" spans="3:10" x14ac:dyDescent="0.2">
      <c r="C292" s="2"/>
      <c r="D292" s="2"/>
      <c r="E292" s="2"/>
      <c r="F292" s="2"/>
      <c r="G292" s="2"/>
      <c r="H292" s="2"/>
      <c r="I292" s="2"/>
      <c r="J292" s="2"/>
    </row>
    <row r="293" spans="3:10" x14ac:dyDescent="0.2">
      <c r="C293" s="2"/>
      <c r="D293" s="2"/>
      <c r="E293" s="2"/>
      <c r="F293" s="2"/>
      <c r="G293" s="2"/>
      <c r="H293" s="2"/>
      <c r="I293" s="2"/>
      <c r="J293" s="2"/>
    </row>
    <row r="294" spans="3:10" x14ac:dyDescent="0.2">
      <c r="C294" s="2"/>
      <c r="D294" s="2"/>
      <c r="E294" s="2"/>
      <c r="F294" s="2"/>
      <c r="G294" s="2"/>
      <c r="H294" s="2"/>
      <c r="I294" s="2"/>
      <c r="J294" s="2"/>
    </row>
    <row r="295" spans="3:10" x14ac:dyDescent="0.2">
      <c r="C295" s="2"/>
      <c r="D295" s="2"/>
      <c r="E295" s="2"/>
      <c r="F295" s="2"/>
      <c r="G295" s="2"/>
      <c r="H295" s="2"/>
      <c r="I295" s="2"/>
      <c r="J295" s="2"/>
    </row>
    <row r="296" spans="3:10" x14ac:dyDescent="0.2">
      <c r="C296" s="2"/>
      <c r="D296" s="2"/>
      <c r="E296" s="2"/>
      <c r="F296" s="2"/>
      <c r="G296" s="2"/>
      <c r="H296" s="2"/>
      <c r="I296" s="2"/>
      <c r="J296" s="2"/>
    </row>
    <row r="297" spans="3:10" x14ac:dyDescent="0.2">
      <c r="C297" s="2"/>
      <c r="D297" s="2"/>
      <c r="E297" s="2"/>
      <c r="F297" s="2"/>
      <c r="G297" s="2"/>
      <c r="H297" s="2"/>
      <c r="I297" s="2"/>
      <c r="J297" s="2"/>
    </row>
    <row r="298" spans="3:10" x14ac:dyDescent="0.2">
      <c r="C298" s="2"/>
      <c r="D298" s="2"/>
      <c r="E298" s="2"/>
      <c r="F298" s="2"/>
      <c r="G298" s="2"/>
      <c r="H298" s="2"/>
      <c r="I298" s="2"/>
      <c r="J298" s="2"/>
    </row>
    <row r="299" spans="3:10" x14ac:dyDescent="0.2">
      <c r="C299" s="2"/>
      <c r="D299" s="2"/>
      <c r="E299" s="2"/>
      <c r="F299" s="2"/>
      <c r="G299" s="2"/>
      <c r="H299" s="2"/>
      <c r="I299" s="2"/>
      <c r="J299" s="2"/>
    </row>
    <row r="300" spans="3:10" x14ac:dyDescent="0.2">
      <c r="C300" s="2"/>
      <c r="D300" s="2"/>
      <c r="E300" s="2"/>
      <c r="F300" s="2"/>
      <c r="G300" s="2"/>
      <c r="H300" s="2"/>
      <c r="I300" s="2"/>
      <c r="J300" s="2"/>
    </row>
    <row r="301" spans="3:10" x14ac:dyDescent="0.2">
      <c r="C301" s="2"/>
      <c r="D301" s="2"/>
      <c r="E301" s="2"/>
      <c r="F301" s="2"/>
      <c r="G301" s="2"/>
      <c r="H301" s="2"/>
      <c r="I301" s="2"/>
      <c r="J301" s="2"/>
    </row>
    <row r="302" spans="3:10" x14ac:dyDescent="0.2">
      <c r="C302" s="2"/>
      <c r="D302" s="2"/>
      <c r="E302" s="2"/>
      <c r="F302" s="2"/>
      <c r="G302" s="2"/>
      <c r="H302" s="2"/>
      <c r="I302" s="2"/>
      <c r="J302" s="2"/>
    </row>
    <row r="303" spans="3:10" x14ac:dyDescent="0.2">
      <c r="C303" s="2"/>
      <c r="D303" s="2"/>
      <c r="E303" s="2"/>
      <c r="F303" s="2"/>
      <c r="G303" s="2"/>
      <c r="H303" s="2"/>
      <c r="I303" s="2"/>
      <c r="J303" s="2"/>
    </row>
    <row r="304" spans="3:10" x14ac:dyDescent="0.2">
      <c r="C304" s="2"/>
      <c r="D304" s="2"/>
      <c r="E304" s="2"/>
      <c r="F304" s="2"/>
      <c r="G304" s="2"/>
      <c r="H304" s="2"/>
      <c r="I304" s="2"/>
      <c r="J304" s="2"/>
    </row>
    <row r="305" spans="3:10" x14ac:dyDescent="0.2">
      <c r="C305" s="2"/>
      <c r="D305" s="2"/>
      <c r="E305" s="2"/>
      <c r="F305" s="2"/>
      <c r="G305" s="2"/>
      <c r="H305" s="2"/>
      <c r="I305" s="2"/>
      <c r="J305" s="2"/>
    </row>
    <row r="306" spans="3:10" x14ac:dyDescent="0.2">
      <c r="C306" s="2"/>
      <c r="D306" s="2"/>
      <c r="E306" s="2"/>
      <c r="F306" s="2"/>
      <c r="G306" s="2"/>
      <c r="H306" s="2"/>
      <c r="I306" s="2"/>
      <c r="J306" s="2"/>
    </row>
    <row r="307" spans="3:10" x14ac:dyDescent="0.2">
      <c r="C307" s="2"/>
      <c r="D307" s="2"/>
      <c r="E307" s="2"/>
      <c r="F307" s="2"/>
      <c r="G307" s="2"/>
      <c r="H307" s="2"/>
      <c r="I307" s="2"/>
      <c r="J307" s="2"/>
    </row>
    <row r="308" spans="3:10" x14ac:dyDescent="0.2">
      <c r="C308" s="2"/>
      <c r="D308" s="2"/>
      <c r="E308" s="2"/>
      <c r="F308" s="2"/>
      <c r="G308" s="2"/>
      <c r="H308" s="2"/>
      <c r="I308" s="2"/>
      <c r="J308" s="2"/>
    </row>
    <row r="309" spans="3:10" x14ac:dyDescent="0.2">
      <c r="C309" s="2"/>
      <c r="D309" s="2"/>
      <c r="E309" s="2"/>
      <c r="F309" s="2"/>
      <c r="G309" s="2"/>
      <c r="H309" s="2"/>
      <c r="I309" s="2"/>
      <c r="J309" s="2"/>
    </row>
    <row r="310" spans="3:10" x14ac:dyDescent="0.2">
      <c r="C310" s="2"/>
      <c r="D310" s="2"/>
      <c r="E310" s="2"/>
      <c r="F310" s="2"/>
      <c r="G310" s="2"/>
      <c r="H310" s="2"/>
      <c r="I310" s="2"/>
      <c r="J310" s="2"/>
    </row>
    <row r="311" spans="3:10" x14ac:dyDescent="0.2">
      <c r="C311" s="2"/>
      <c r="D311" s="2"/>
      <c r="E311" s="2"/>
      <c r="F311" s="2"/>
      <c r="G311" s="2"/>
      <c r="H311" s="2"/>
      <c r="I311" s="2"/>
      <c r="J311" s="2"/>
    </row>
    <row r="312" spans="3:10" x14ac:dyDescent="0.2">
      <c r="C312" s="2"/>
      <c r="D312" s="2"/>
      <c r="E312" s="2"/>
      <c r="F312" s="2"/>
      <c r="G312" s="2"/>
      <c r="H312" s="2"/>
      <c r="I312" s="2"/>
      <c r="J312" s="2"/>
    </row>
    <row r="313" spans="3:10" x14ac:dyDescent="0.2">
      <c r="C313" s="2"/>
      <c r="D313" s="2"/>
      <c r="E313" s="2"/>
      <c r="F313" s="2"/>
      <c r="G313" s="2"/>
      <c r="H313" s="2"/>
      <c r="I313" s="2"/>
      <c r="J313" s="2"/>
    </row>
  </sheetData>
  <sheetProtection selectLockedCells="1"/>
  <phoneticPr fontId="1" type="noConversion"/>
  <hyperlinks>
    <hyperlink ref="B2" location="'Dashboards 2'!K13" display="Spendings" xr:uid="{1A6A9FF5-3010-49A4-8A0A-8E3ADF497558}"/>
  </hyperlinks>
  <pageMargins left="0.7" right="0.7" top="0.75" bottom="0.75" header="0.3" footer="0.3"/>
  <drawing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81F5BD-849D-41B4-A225-0660A703E760}">
  <dimension ref="A1:O253"/>
  <sheetViews>
    <sheetView showGridLines="0" topLeftCell="F1" zoomScale="70" zoomScaleNormal="70" workbookViewId="0">
      <selection activeCell="M2" sqref="M2"/>
    </sheetView>
  </sheetViews>
  <sheetFormatPr defaultColWidth="27.5" defaultRowHeight="38.25" customHeight="1" x14ac:dyDescent="0.25"/>
  <cols>
    <col min="1" max="1" width="27.5" style="108"/>
    <col min="2" max="4" width="27.5" style="109"/>
    <col min="5" max="5" width="27.5" style="107"/>
    <col min="6" max="6" width="27.5" style="110"/>
    <col min="7" max="8" width="27.5" style="107"/>
    <col min="9" max="9" width="15.5" style="107" bestFit="1" customWidth="1"/>
    <col min="10" max="10" width="30" style="107" bestFit="1" customWidth="1"/>
    <col min="11" max="11" width="27.5" style="98"/>
    <col min="12" max="12" width="29.375" style="107" bestFit="1" customWidth="1"/>
    <col min="13" max="14" width="27.5" style="107"/>
    <col min="15" max="15" width="27.5" style="113"/>
    <col min="16" max="16384" width="27.5" style="107"/>
  </cols>
  <sheetData>
    <row r="1" spans="1:15" s="106" customFormat="1" ht="38.25" customHeight="1" x14ac:dyDescent="0.25">
      <c r="A1" s="115" t="s">
        <v>0</v>
      </c>
      <c r="B1" s="115" t="s">
        <v>1</v>
      </c>
      <c r="C1" s="115" t="s">
        <v>2</v>
      </c>
      <c r="D1" s="115" t="s">
        <v>3</v>
      </c>
      <c r="E1" s="115" t="s">
        <v>4</v>
      </c>
      <c r="F1" s="115" t="s">
        <v>5</v>
      </c>
      <c r="G1" s="115" t="s">
        <v>6</v>
      </c>
      <c r="I1" s="100" t="s">
        <v>81</v>
      </c>
      <c r="J1" s="100" t="s">
        <v>65</v>
      </c>
      <c r="K1" s="99"/>
      <c r="L1" s="100" t="s">
        <v>4</v>
      </c>
      <c r="M1" s="100" t="s">
        <v>82</v>
      </c>
      <c r="O1" s="100" t="s">
        <v>83</v>
      </c>
    </row>
    <row r="2" spans="1:15" ht="38.25" customHeight="1" thickBot="1" x14ac:dyDescent="0.3">
      <c r="A2" s="116" t="s">
        <v>40</v>
      </c>
      <c r="B2" s="117" t="s">
        <v>8</v>
      </c>
      <c r="C2" s="117" t="s">
        <v>9</v>
      </c>
      <c r="D2" s="117" t="s">
        <v>10</v>
      </c>
      <c r="E2" s="118">
        <v>400</v>
      </c>
      <c r="F2" s="119">
        <v>44933</v>
      </c>
      <c r="G2" s="117" t="s">
        <v>84</v>
      </c>
      <c r="I2" s="101" t="s">
        <v>67</v>
      </c>
      <c r="J2" s="102">
        <v>23111</v>
      </c>
      <c r="L2" s="103">
        <v>15700</v>
      </c>
      <c r="M2" s="104" t="s">
        <v>90</v>
      </c>
      <c r="O2" s="111">
        <f>Table1423[[#This Row],[Bill Due Date]]</f>
        <v>44933</v>
      </c>
    </row>
    <row r="3" spans="1:15" ht="38.25" customHeight="1" thickBot="1" x14ac:dyDescent="0.3">
      <c r="A3" s="116" t="s">
        <v>40</v>
      </c>
      <c r="B3" s="117" t="s">
        <v>8</v>
      </c>
      <c r="C3" s="117" t="s">
        <v>9</v>
      </c>
      <c r="D3" s="117" t="s">
        <v>11</v>
      </c>
      <c r="E3" s="118">
        <v>400</v>
      </c>
      <c r="F3" s="119">
        <v>44928</v>
      </c>
      <c r="G3" s="117" t="s">
        <v>85</v>
      </c>
      <c r="I3" s="101" t="s">
        <v>68</v>
      </c>
      <c r="J3" s="102">
        <v>26344</v>
      </c>
      <c r="L3" s="103">
        <v>22500</v>
      </c>
      <c r="M3" s="104" t="s">
        <v>49</v>
      </c>
      <c r="O3" s="105">
        <f>Table1423[[#This Row],[Bill Due Date]]</f>
        <v>44928</v>
      </c>
    </row>
    <row r="4" spans="1:15" ht="38.25" customHeight="1" thickBot="1" x14ac:dyDescent="0.3">
      <c r="A4" s="116" t="s">
        <v>40</v>
      </c>
      <c r="B4" s="117" t="s">
        <v>8</v>
      </c>
      <c r="C4" s="117" t="s">
        <v>9</v>
      </c>
      <c r="D4" s="117" t="s">
        <v>12</v>
      </c>
      <c r="E4" s="118">
        <v>400</v>
      </c>
      <c r="F4" s="119">
        <v>44928</v>
      </c>
      <c r="G4" s="117" t="s">
        <v>84</v>
      </c>
      <c r="I4" s="101" t="s">
        <v>69</v>
      </c>
      <c r="J4" s="102">
        <v>29577</v>
      </c>
      <c r="L4"/>
      <c r="M4"/>
      <c r="O4" s="112">
        <v>0.53749999999999998</v>
      </c>
    </row>
    <row r="5" spans="1:15" ht="38.25" customHeight="1" thickBot="1" x14ac:dyDescent="0.3">
      <c r="A5" s="116" t="s">
        <v>40</v>
      </c>
      <c r="B5" s="117" t="s">
        <v>8</v>
      </c>
      <c r="C5" s="117" t="s">
        <v>9</v>
      </c>
      <c r="D5" s="117" t="s">
        <v>13</v>
      </c>
      <c r="E5" s="118">
        <v>400</v>
      </c>
      <c r="F5" s="119">
        <v>44929</v>
      </c>
      <c r="G5" s="117" t="s">
        <v>84</v>
      </c>
      <c r="I5" s="101" t="s">
        <v>70</v>
      </c>
      <c r="J5" s="102">
        <v>32810</v>
      </c>
      <c r="L5"/>
      <c r="M5"/>
    </row>
    <row r="6" spans="1:15" ht="38.25" customHeight="1" thickBot="1" x14ac:dyDescent="0.3">
      <c r="A6" s="116" t="s">
        <v>40</v>
      </c>
      <c r="B6" s="117" t="s">
        <v>8</v>
      </c>
      <c r="C6" s="117" t="s">
        <v>9</v>
      </c>
      <c r="D6" s="117" t="s">
        <v>14</v>
      </c>
      <c r="E6" s="118">
        <v>400</v>
      </c>
      <c r="F6" s="119">
        <v>44930</v>
      </c>
      <c r="G6" s="117" t="s">
        <v>84</v>
      </c>
      <c r="I6" s="101" t="s">
        <v>71</v>
      </c>
      <c r="J6" s="102">
        <v>36043</v>
      </c>
    </row>
    <row r="7" spans="1:15" ht="38.25" customHeight="1" thickBot="1" x14ac:dyDescent="0.3">
      <c r="A7" s="116" t="s">
        <v>40</v>
      </c>
      <c r="B7" s="117" t="s">
        <v>8</v>
      </c>
      <c r="C7" s="117" t="s">
        <v>9</v>
      </c>
      <c r="D7" s="117" t="s">
        <v>15</v>
      </c>
      <c r="E7" s="118">
        <v>400</v>
      </c>
      <c r="F7" s="119">
        <v>44931</v>
      </c>
      <c r="G7" s="117" t="s">
        <v>84</v>
      </c>
      <c r="I7" s="101" t="s">
        <v>72</v>
      </c>
      <c r="J7" s="102">
        <v>39276</v>
      </c>
    </row>
    <row r="8" spans="1:15" ht="38.25" customHeight="1" thickBot="1" x14ac:dyDescent="0.3">
      <c r="A8" s="116" t="s">
        <v>40</v>
      </c>
      <c r="B8" s="117" t="s">
        <v>8</v>
      </c>
      <c r="C8" s="117" t="s">
        <v>9</v>
      </c>
      <c r="D8" s="117" t="s">
        <v>16</v>
      </c>
      <c r="E8" s="118">
        <v>400</v>
      </c>
      <c r="F8" s="119">
        <v>44932</v>
      </c>
      <c r="G8" s="117" t="s">
        <v>84</v>
      </c>
      <c r="I8" s="101" t="s">
        <v>73</v>
      </c>
      <c r="J8" s="102">
        <v>42509</v>
      </c>
    </row>
    <row r="9" spans="1:15" ht="38.25" customHeight="1" thickBot="1" x14ac:dyDescent="0.3">
      <c r="A9" s="116" t="s">
        <v>40</v>
      </c>
      <c r="B9" s="117" t="s">
        <v>8</v>
      </c>
      <c r="C9" s="117" t="s">
        <v>9</v>
      </c>
      <c r="D9" s="117" t="s">
        <v>17</v>
      </c>
      <c r="E9" s="118">
        <v>400</v>
      </c>
      <c r="F9" s="119">
        <v>44933</v>
      </c>
      <c r="G9" s="117" t="s">
        <v>85</v>
      </c>
      <c r="I9" s="101" t="s">
        <v>74</v>
      </c>
      <c r="J9" s="102">
        <v>45742</v>
      </c>
    </row>
    <row r="10" spans="1:15" ht="38.25" customHeight="1" thickBot="1" x14ac:dyDescent="0.3">
      <c r="A10" s="116" t="s">
        <v>40</v>
      </c>
      <c r="B10" s="117" t="s">
        <v>8</v>
      </c>
      <c r="C10" s="117" t="s">
        <v>9</v>
      </c>
      <c r="D10" s="117" t="s">
        <v>18</v>
      </c>
      <c r="E10" s="118">
        <v>400</v>
      </c>
      <c r="F10" s="119">
        <v>44934</v>
      </c>
      <c r="G10" s="117" t="s">
        <v>84</v>
      </c>
      <c r="I10" s="101" t="s">
        <v>75</v>
      </c>
      <c r="J10" s="102">
        <v>29577</v>
      </c>
      <c r="L10" s="36">
        <v>15700</v>
      </c>
      <c r="M10" s="127" t="s">
        <v>48</v>
      </c>
    </row>
    <row r="11" spans="1:15" ht="38.25" customHeight="1" thickBot="1" x14ac:dyDescent="0.3">
      <c r="A11" s="116" t="s">
        <v>40</v>
      </c>
      <c r="B11" s="117" t="s">
        <v>8</v>
      </c>
      <c r="C11" s="117" t="s">
        <v>19</v>
      </c>
      <c r="D11" s="117" t="s">
        <v>20</v>
      </c>
      <c r="E11" s="118">
        <v>400</v>
      </c>
      <c r="F11" s="119">
        <v>44935</v>
      </c>
      <c r="G11" s="117" t="s">
        <v>84</v>
      </c>
      <c r="I11" s="101" t="s">
        <v>76</v>
      </c>
      <c r="J11" s="102">
        <v>32810</v>
      </c>
      <c r="L11" s="36">
        <v>22500</v>
      </c>
      <c r="M11" s="127" t="s">
        <v>49</v>
      </c>
    </row>
    <row r="12" spans="1:15" ht="38.25" customHeight="1" thickBot="1" x14ac:dyDescent="0.3">
      <c r="A12" s="116" t="s">
        <v>40</v>
      </c>
      <c r="B12" s="117" t="s">
        <v>8</v>
      </c>
      <c r="C12" s="117" t="s">
        <v>19</v>
      </c>
      <c r="D12" s="117" t="s">
        <v>21</v>
      </c>
      <c r="E12" s="118">
        <v>400</v>
      </c>
      <c r="F12" s="119">
        <v>44930</v>
      </c>
      <c r="G12" s="117" t="s">
        <v>84</v>
      </c>
      <c r="I12" s="101" t="s">
        <v>77</v>
      </c>
      <c r="J12" s="102">
        <v>36043</v>
      </c>
      <c r="L12" s="36">
        <v>120000</v>
      </c>
      <c r="M12" s="127" t="s">
        <v>50</v>
      </c>
    </row>
    <row r="13" spans="1:15" ht="38.25" customHeight="1" thickBot="1" x14ac:dyDescent="0.3">
      <c r="A13" s="116" t="s">
        <v>40</v>
      </c>
      <c r="B13" s="117" t="s">
        <v>8</v>
      </c>
      <c r="C13" s="117" t="s">
        <v>19</v>
      </c>
      <c r="D13" s="117" t="s">
        <v>22</v>
      </c>
      <c r="E13" s="118">
        <v>400</v>
      </c>
      <c r="F13" s="119">
        <v>44931</v>
      </c>
      <c r="G13" s="117" t="s">
        <v>84</v>
      </c>
      <c r="I13" s="101" t="s">
        <v>78</v>
      </c>
      <c r="J13" s="102">
        <v>28000</v>
      </c>
      <c r="L13" s="36">
        <v>135000</v>
      </c>
      <c r="M13" s="127" t="s">
        <v>51</v>
      </c>
    </row>
    <row r="14" spans="1:15" ht="38.25" customHeight="1" thickBot="1" x14ac:dyDescent="0.3">
      <c r="A14" s="116" t="s">
        <v>40</v>
      </c>
      <c r="B14" s="117" t="s">
        <v>8</v>
      </c>
      <c r="C14" s="117" t="s">
        <v>23</v>
      </c>
      <c r="D14" s="117" t="s">
        <v>10</v>
      </c>
      <c r="E14" s="118">
        <v>400</v>
      </c>
      <c r="F14" s="119">
        <v>44932</v>
      </c>
      <c r="G14" s="117" t="s">
        <v>84</v>
      </c>
    </row>
    <row r="15" spans="1:15" ht="38.25" customHeight="1" thickBot="1" x14ac:dyDescent="0.3">
      <c r="A15" s="116" t="s">
        <v>40</v>
      </c>
      <c r="B15" s="117" t="s">
        <v>8</v>
      </c>
      <c r="C15" s="117" t="s">
        <v>23</v>
      </c>
      <c r="D15" s="117" t="s">
        <v>24</v>
      </c>
      <c r="E15" s="118">
        <v>400</v>
      </c>
      <c r="F15" s="119">
        <v>44933</v>
      </c>
      <c r="G15" s="117" t="s">
        <v>84</v>
      </c>
    </row>
    <row r="16" spans="1:15" ht="38.25" customHeight="1" thickBot="1" x14ac:dyDescent="0.3">
      <c r="A16" s="116" t="s">
        <v>40</v>
      </c>
      <c r="B16" s="117" t="s">
        <v>8</v>
      </c>
      <c r="C16" s="117" t="s">
        <v>23</v>
      </c>
      <c r="D16" s="117" t="s">
        <v>25</v>
      </c>
      <c r="E16" s="118">
        <v>400</v>
      </c>
      <c r="F16" s="119">
        <v>44929</v>
      </c>
      <c r="G16" s="117" t="s">
        <v>84</v>
      </c>
    </row>
    <row r="17" spans="1:7" ht="38.25" customHeight="1" thickBot="1" x14ac:dyDescent="0.3">
      <c r="A17" s="116" t="s">
        <v>40</v>
      </c>
      <c r="B17" s="117" t="s">
        <v>8</v>
      </c>
      <c r="C17" s="117" t="s">
        <v>23</v>
      </c>
      <c r="D17" s="117" t="s">
        <v>26</v>
      </c>
      <c r="E17" s="118">
        <v>400</v>
      </c>
      <c r="F17" s="119">
        <v>44930</v>
      </c>
      <c r="G17" s="117" t="s">
        <v>84</v>
      </c>
    </row>
    <row r="18" spans="1:7" ht="38.25" customHeight="1" thickBot="1" x14ac:dyDescent="0.3">
      <c r="A18" s="116" t="s">
        <v>40</v>
      </c>
      <c r="B18" s="117" t="s">
        <v>8</v>
      </c>
      <c r="C18" s="117" t="s">
        <v>23</v>
      </c>
      <c r="D18" s="117" t="s">
        <v>27</v>
      </c>
      <c r="E18" s="118">
        <v>400</v>
      </c>
      <c r="F18" s="119">
        <v>44931</v>
      </c>
      <c r="G18" s="117" t="s">
        <v>84</v>
      </c>
    </row>
    <row r="19" spans="1:7" ht="38.25" customHeight="1" thickBot="1" x14ac:dyDescent="0.3">
      <c r="A19" s="116" t="s">
        <v>40</v>
      </c>
      <c r="B19" s="117" t="s">
        <v>8</v>
      </c>
      <c r="C19" s="117" t="s">
        <v>23</v>
      </c>
      <c r="D19" s="117" t="s">
        <v>28</v>
      </c>
      <c r="E19" s="118">
        <v>400</v>
      </c>
      <c r="F19" s="119">
        <v>44932</v>
      </c>
      <c r="G19" s="117" t="s">
        <v>84</v>
      </c>
    </row>
    <row r="20" spans="1:7" ht="38.25" customHeight="1" thickBot="1" x14ac:dyDescent="0.3">
      <c r="A20" s="116" t="s">
        <v>40</v>
      </c>
      <c r="B20" s="117" t="s">
        <v>8</v>
      </c>
      <c r="C20" s="117" t="s">
        <v>23</v>
      </c>
      <c r="D20" s="117" t="s">
        <v>29</v>
      </c>
      <c r="E20" s="118">
        <v>400</v>
      </c>
      <c r="F20" s="119">
        <v>44933</v>
      </c>
      <c r="G20" s="117" t="s">
        <v>84</v>
      </c>
    </row>
    <row r="21" spans="1:7" ht="38.25" customHeight="1" thickBot="1" x14ac:dyDescent="0.3">
      <c r="A21" s="116" t="s">
        <v>40</v>
      </c>
      <c r="B21" s="117" t="s">
        <v>8</v>
      </c>
      <c r="C21" s="117" t="s">
        <v>23</v>
      </c>
      <c r="D21" s="117" t="s">
        <v>30</v>
      </c>
      <c r="E21" s="118">
        <v>400</v>
      </c>
      <c r="F21" s="119">
        <v>44934</v>
      </c>
      <c r="G21" s="117" t="s">
        <v>84</v>
      </c>
    </row>
    <row r="22" spans="1:7" ht="38.25" customHeight="1" thickBot="1" x14ac:dyDescent="0.3">
      <c r="A22" s="116" t="s">
        <v>40</v>
      </c>
      <c r="B22" s="117" t="s">
        <v>8</v>
      </c>
      <c r="C22" s="117" t="s">
        <v>23</v>
      </c>
      <c r="D22" s="117" t="s">
        <v>18</v>
      </c>
      <c r="E22" s="118">
        <v>400</v>
      </c>
      <c r="F22" s="119">
        <v>44935</v>
      </c>
      <c r="G22" s="117" t="s">
        <v>84</v>
      </c>
    </row>
    <row r="23" spans="1:7" ht="38.25" customHeight="1" thickBot="1" x14ac:dyDescent="0.3">
      <c r="A23" s="116" t="s">
        <v>40</v>
      </c>
      <c r="B23" s="117" t="s">
        <v>31</v>
      </c>
      <c r="C23" s="117" t="s">
        <v>86</v>
      </c>
      <c r="D23" s="117" t="s">
        <v>32</v>
      </c>
      <c r="E23" s="120">
        <v>400</v>
      </c>
      <c r="F23" s="117"/>
      <c r="G23" s="117"/>
    </row>
    <row r="24" spans="1:7" ht="38.25" customHeight="1" thickBot="1" x14ac:dyDescent="0.3">
      <c r="A24" s="116" t="s">
        <v>40</v>
      </c>
      <c r="B24" s="117" t="s">
        <v>31</v>
      </c>
      <c r="C24" s="117" t="s">
        <v>86</v>
      </c>
      <c r="D24" s="117" t="s">
        <v>33</v>
      </c>
      <c r="E24" s="120">
        <v>400</v>
      </c>
      <c r="F24" s="117"/>
      <c r="G24" s="117"/>
    </row>
    <row r="25" spans="1:7" ht="38.25" customHeight="1" thickBot="1" x14ac:dyDescent="0.3">
      <c r="A25" s="116" t="s">
        <v>40</v>
      </c>
      <c r="B25" s="117" t="s">
        <v>31</v>
      </c>
      <c r="C25" s="117" t="s">
        <v>87</v>
      </c>
      <c r="D25" s="117" t="s">
        <v>34</v>
      </c>
      <c r="E25" s="120">
        <v>400</v>
      </c>
      <c r="F25" s="117"/>
      <c r="G25" s="117"/>
    </row>
    <row r="26" spans="1:7" ht="38.25" customHeight="1" thickBot="1" x14ac:dyDescent="0.3">
      <c r="A26" s="121" t="s">
        <v>40</v>
      </c>
      <c r="B26" s="122" t="s">
        <v>31</v>
      </c>
      <c r="C26" s="122" t="s">
        <v>87</v>
      </c>
      <c r="D26" s="122" t="s">
        <v>35</v>
      </c>
      <c r="E26" s="123">
        <v>400</v>
      </c>
      <c r="F26" s="124"/>
      <c r="G26" s="124"/>
    </row>
    <row r="27" spans="1:7" ht="38.25" customHeight="1" thickTop="1" thickBot="1" x14ac:dyDescent="0.3">
      <c r="A27" s="116" t="s">
        <v>39</v>
      </c>
      <c r="B27" s="117" t="s">
        <v>8</v>
      </c>
      <c r="C27" s="117" t="s">
        <v>9</v>
      </c>
      <c r="D27" s="117" t="s">
        <v>10</v>
      </c>
      <c r="E27" s="118">
        <v>400</v>
      </c>
      <c r="F27" s="119">
        <v>44964</v>
      </c>
      <c r="G27" s="117" t="s">
        <v>84</v>
      </c>
    </row>
    <row r="28" spans="1:7" ht="38.25" customHeight="1" thickBot="1" x14ac:dyDescent="0.3">
      <c r="A28" s="116" t="s">
        <v>39</v>
      </c>
      <c r="B28" s="117" t="s">
        <v>8</v>
      </c>
      <c r="C28" s="117" t="s">
        <v>9</v>
      </c>
      <c r="D28" s="117" t="s">
        <v>11</v>
      </c>
      <c r="E28" s="118">
        <v>400</v>
      </c>
      <c r="F28" s="119">
        <v>44959</v>
      </c>
      <c r="G28" s="117" t="s">
        <v>84</v>
      </c>
    </row>
    <row r="29" spans="1:7" ht="38.25" customHeight="1" thickBot="1" x14ac:dyDescent="0.3">
      <c r="A29" s="116" t="s">
        <v>39</v>
      </c>
      <c r="B29" s="117" t="s">
        <v>8</v>
      </c>
      <c r="C29" s="117" t="s">
        <v>9</v>
      </c>
      <c r="D29" s="117" t="s">
        <v>12</v>
      </c>
      <c r="E29" s="118">
        <v>400</v>
      </c>
      <c r="F29" s="119">
        <v>44959</v>
      </c>
      <c r="G29" s="117" t="s">
        <v>84</v>
      </c>
    </row>
    <row r="30" spans="1:7" ht="38.25" customHeight="1" thickBot="1" x14ac:dyDescent="0.3">
      <c r="A30" s="116" t="s">
        <v>39</v>
      </c>
      <c r="B30" s="117" t="s">
        <v>8</v>
      </c>
      <c r="C30" s="117" t="s">
        <v>9</v>
      </c>
      <c r="D30" s="117" t="s">
        <v>13</v>
      </c>
      <c r="E30" s="118">
        <v>400</v>
      </c>
      <c r="F30" s="119">
        <v>44960</v>
      </c>
      <c r="G30" s="117" t="s">
        <v>84</v>
      </c>
    </row>
    <row r="31" spans="1:7" ht="38.25" customHeight="1" thickBot="1" x14ac:dyDescent="0.3">
      <c r="A31" s="116" t="s">
        <v>39</v>
      </c>
      <c r="B31" s="117" t="s">
        <v>8</v>
      </c>
      <c r="C31" s="117" t="s">
        <v>9</v>
      </c>
      <c r="D31" s="117" t="s">
        <v>14</v>
      </c>
      <c r="E31" s="118">
        <v>400</v>
      </c>
      <c r="F31" s="119">
        <v>44961</v>
      </c>
      <c r="G31" s="117" t="s">
        <v>84</v>
      </c>
    </row>
    <row r="32" spans="1:7" ht="38.25" customHeight="1" thickBot="1" x14ac:dyDescent="0.3">
      <c r="A32" s="116" t="s">
        <v>39</v>
      </c>
      <c r="B32" s="117" t="s">
        <v>8</v>
      </c>
      <c r="C32" s="117" t="s">
        <v>9</v>
      </c>
      <c r="D32" s="117" t="s">
        <v>15</v>
      </c>
      <c r="E32" s="118">
        <v>400</v>
      </c>
      <c r="F32" s="119">
        <v>44962</v>
      </c>
      <c r="G32" s="117" t="s">
        <v>84</v>
      </c>
    </row>
    <row r="33" spans="1:7" ht="38.25" customHeight="1" thickBot="1" x14ac:dyDescent="0.3">
      <c r="A33" s="116" t="s">
        <v>39</v>
      </c>
      <c r="B33" s="117" t="s">
        <v>8</v>
      </c>
      <c r="C33" s="117" t="s">
        <v>9</v>
      </c>
      <c r="D33" s="117" t="s">
        <v>16</v>
      </c>
      <c r="E33" s="118">
        <v>400</v>
      </c>
      <c r="F33" s="119">
        <v>44963</v>
      </c>
      <c r="G33" s="117" t="s">
        <v>84</v>
      </c>
    </row>
    <row r="34" spans="1:7" ht="38.25" customHeight="1" thickBot="1" x14ac:dyDescent="0.3">
      <c r="A34" s="116" t="s">
        <v>39</v>
      </c>
      <c r="B34" s="117" t="s">
        <v>8</v>
      </c>
      <c r="C34" s="117" t="s">
        <v>9</v>
      </c>
      <c r="D34" s="117" t="s">
        <v>17</v>
      </c>
      <c r="E34" s="118">
        <v>400</v>
      </c>
      <c r="F34" s="119">
        <v>44964</v>
      </c>
      <c r="G34" s="117" t="s">
        <v>84</v>
      </c>
    </row>
    <row r="35" spans="1:7" ht="38.25" customHeight="1" thickBot="1" x14ac:dyDescent="0.3">
      <c r="A35" s="116" t="s">
        <v>39</v>
      </c>
      <c r="B35" s="117" t="s">
        <v>8</v>
      </c>
      <c r="C35" s="117" t="s">
        <v>9</v>
      </c>
      <c r="D35" s="117" t="s">
        <v>18</v>
      </c>
      <c r="E35" s="118">
        <v>400</v>
      </c>
      <c r="F35" s="119">
        <v>44965</v>
      </c>
      <c r="G35" s="117" t="s">
        <v>84</v>
      </c>
    </row>
    <row r="36" spans="1:7" ht="38.25" customHeight="1" thickBot="1" x14ac:dyDescent="0.3">
      <c r="A36" s="116" t="s">
        <v>39</v>
      </c>
      <c r="B36" s="117" t="s">
        <v>8</v>
      </c>
      <c r="C36" s="117" t="s">
        <v>19</v>
      </c>
      <c r="D36" s="117" t="s">
        <v>20</v>
      </c>
      <c r="E36" s="118">
        <v>400</v>
      </c>
      <c r="F36" s="119">
        <v>44966</v>
      </c>
      <c r="G36" s="117" t="s">
        <v>84</v>
      </c>
    </row>
    <row r="37" spans="1:7" ht="38.25" customHeight="1" thickBot="1" x14ac:dyDescent="0.3">
      <c r="A37" s="116" t="s">
        <v>39</v>
      </c>
      <c r="B37" s="117" t="s">
        <v>8</v>
      </c>
      <c r="C37" s="117" t="s">
        <v>19</v>
      </c>
      <c r="D37" s="117" t="s">
        <v>21</v>
      </c>
      <c r="E37" s="118">
        <v>400</v>
      </c>
      <c r="F37" s="119">
        <v>44961</v>
      </c>
      <c r="G37" s="117" t="s">
        <v>84</v>
      </c>
    </row>
    <row r="38" spans="1:7" ht="38.25" customHeight="1" thickBot="1" x14ac:dyDescent="0.3">
      <c r="A38" s="116" t="s">
        <v>39</v>
      </c>
      <c r="B38" s="117" t="s">
        <v>8</v>
      </c>
      <c r="C38" s="117" t="s">
        <v>19</v>
      </c>
      <c r="D38" s="117" t="s">
        <v>22</v>
      </c>
      <c r="E38" s="118">
        <v>400</v>
      </c>
      <c r="F38" s="119">
        <v>44962</v>
      </c>
      <c r="G38" s="117" t="s">
        <v>84</v>
      </c>
    </row>
    <row r="39" spans="1:7" ht="38.25" customHeight="1" thickBot="1" x14ac:dyDescent="0.3">
      <c r="A39" s="116" t="s">
        <v>39</v>
      </c>
      <c r="B39" s="117" t="s">
        <v>8</v>
      </c>
      <c r="C39" s="117" t="s">
        <v>23</v>
      </c>
      <c r="D39" s="117" t="s">
        <v>10</v>
      </c>
      <c r="E39" s="118">
        <v>400</v>
      </c>
      <c r="F39" s="119">
        <v>44963</v>
      </c>
      <c r="G39" s="117" t="s">
        <v>84</v>
      </c>
    </row>
    <row r="40" spans="1:7" ht="38.25" customHeight="1" thickBot="1" x14ac:dyDescent="0.3">
      <c r="A40" s="116" t="s">
        <v>39</v>
      </c>
      <c r="B40" s="117" t="s">
        <v>8</v>
      </c>
      <c r="C40" s="117" t="s">
        <v>23</v>
      </c>
      <c r="D40" s="117" t="s">
        <v>24</v>
      </c>
      <c r="E40" s="118">
        <v>400</v>
      </c>
      <c r="F40" s="119">
        <v>44964</v>
      </c>
      <c r="G40" s="117" t="s">
        <v>84</v>
      </c>
    </row>
    <row r="41" spans="1:7" ht="38.25" customHeight="1" thickBot="1" x14ac:dyDescent="0.3">
      <c r="A41" s="116" t="s">
        <v>39</v>
      </c>
      <c r="B41" s="117" t="s">
        <v>8</v>
      </c>
      <c r="C41" s="117" t="s">
        <v>23</v>
      </c>
      <c r="D41" s="117" t="s">
        <v>25</v>
      </c>
      <c r="E41" s="118">
        <v>400</v>
      </c>
      <c r="F41" s="119">
        <v>44960</v>
      </c>
      <c r="G41" s="117" t="s">
        <v>84</v>
      </c>
    </row>
    <row r="42" spans="1:7" ht="38.25" customHeight="1" thickBot="1" x14ac:dyDescent="0.3">
      <c r="A42" s="116" t="s">
        <v>39</v>
      </c>
      <c r="B42" s="117" t="s">
        <v>8</v>
      </c>
      <c r="C42" s="117" t="s">
        <v>23</v>
      </c>
      <c r="D42" s="117" t="s">
        <v>26</v>
      </c>
      <c r="E42" s="118">
        <v>400</v>
      </c>
      <c r="F42" s="119">
        <v>44961</v>
      </c>
      <c r="G42" s="117" t="s">
        <v>84</v>
      </c>
    </row>
    <row r="43" spans="1:7" ht="38.25" customHeight="1" thickBot="1" x14ac:dyDescent="0.3">
      <c r="A43" s="116" t="s">
        <v>39</v>
      </c>
      <c r="B43" s="117" t="s">
        <v>8</v>
      </c>
      <c r="C43" s="117" t="s">
        <v>23</v>
      </c>
      <c r="D43" s="117" t="s">
        <v>27</v>
      </c>
      <c r="E43" s="118">
        <v>400</v>
      </c>
      <c r="F43" s="119">
        <v>44962</v>
      </c>
      <c r="G43" s="117" t="s">
        <v>84</v>
      </c>
    </row>
    <row r="44" spans="1:7" ht="38.25" customHeight="1" thickBot="1" x14ac:dyDescent="0.3">
      <c r="A44" s="116" t="s">
        <v>39</v>
      </c>
      <c r="B44" s="117" t="s">
        <v>8</v>
      </c>
      <c r="C44" s="117" t="s">
        <v>23</v>
      </c>
      <c r="D44" s="117" t="s">
        <v>28</v>
      </c>
      <c r="E44" s="118">
        <v>400</v>
      </c>
      <c r="F44" s="119">
        <v>44963</v>
      </c>
      <c r="G44" s="117" t="s">
        <v>84</v>
      </c>
    </row>
    <row r="45" spans="1:7" ht="38.25" customHeight="1" thickBot="1" x14ac:dyDescent="0.3">
      <c r="A45" s="116" t="s">
        <v>39</v>
      </c>
      <c r="B45" s="117" t="s">
        <v>8</v>
      </c>
      <c r="C45" s="117" t="s">
        <v>23</v>
      </c>
      <c r="D45" s="117" t="s">
        <v>29</v>
      </c>
      <c r="E45" s="118">
        <v>400</v>
      </c>
      <c r="F45" s="119">
        <v>44964</v>
      </c>
      <c r="G45" s="117" t="s">
        <v>84</v>
      </c>
    </row>
    <row r="46" spans="1:7" ht="38.25" customHeight="1" thickBot="1" x14ac:dyDescent="0.3">
      <c r="A46" s="116" t="s">
        <v>39</v>
      </c>
      <c r="B46" s="117" t="s">
        <v>8</v>
      </c>
      <c r="C46" s="117" t="s">
        <v>23</v>
      </c>
      <c r="D46" s="117" t="s">
        <v>30</v>
      </c>
      <c r="E46" s="118">
        <v>400</v>
      </c>
      <c r="F46" s="119">
        <v>44965</v>
      </c>
      <c r="G46" s="117" t="s">
        <v>84</v>
      </c>
    </row>
    <row r="47" spans="1:7" ht="38.25" customHeight="1" thickBot="1" x14ac:dyDescent="0.3">
      <c r="A47" s="116" t="s">
        <v>39</v>
      </c>
      <c r="B47" s="117" t="s">
        <v>8</v>
      </c>
      <c r="C47" s="117" t="s">
        <v>23</v>
      </c>
      <c r="D47" s="117" t="s">
        <v>18</v>
      </c>
      <c r="E47" s="118">
        <v>400</v>
      </c>
      <c r="F47" s="119">
        <v>44966</v>
      </c>
      <c r="G47" s="117" t="s">
        <v>84</v>
      </c>
    </row>
    <row r="48" spans="1:7" ht="38.25" customHeight="1" thickBot="1" x14ac:dyDescent="0.3">
      <c r="A48" s="116" t="s">
        <v>39</v>
      </c>
      <c r="B48" s="117" t="s">
        <v>31</v>
      </c>
      <c r="C48" s="117" t="s">
        <v>86</v>
      </c>
      <c r="D48" s="117" t="s">
        <v>32</v>
      </c>
      <c r="E48" s="120">
        <v>400</v>
      </c>
      <c r="F48" s="117"/>
      <c r="G48" s="117"/>
    </row>
    <row r="49" spans="1:7" ht="38.25" customHeight="1" thickBot="1" x14ac:dyDescent="0.3">
      <c r="A49" s="116" t="s">
        <v>39</v>
      </c>
      <c r="B49" s="117" t="s">
        <v>31</v>
      </c>
      <c r="C49" s="117" t="s">
        <v>86</v>
      </c>
      <c r="D49" s="117" t="s">
        <v>33</v>
      </c>
      <c r="E49" s="120">
        <v>400</v>
      </c>
      <c r="F49" s="117"/>
      <c r="G49" s="117"/>
    </row>
    <row r="50" spans="1:7" ht="38.25" customHeight="1" thickBot="1" x14ac:dyDescent="0.3">
      <c r="A50" s="116" t="s">
        <v>39</v>
      </c>
      <c r="B50" s="117" t="s">
        <v>31</v>
      </c>
      <c r="C50" s="117" t="s">
        <v>87</v>
      </c>
      <c r="D50" s="117" t="s">
        <v>34</v>
      </c>
      <c r="E50" s="120">
        <v>400</v>
      </c>
      <c r="F50" s="117"/>
      <c r="G50" s="117"/>
    </row>
    <row r="51" spans="1:7" ht="38.25" customHeight="1" thickBot="1" x14ac:dyDescent="0.3">
      <c r="A51" s="121" t="s">
        <v>39</v>
      </c>
      <c r="B51" s="122" t="s">
        <v>31</v>
      </c>
      <c r="C51" s="122" t="s">
        <v>87</v>
      </c>
      <c r="D51" s="122" t="s">
        <v>35</v>
      </c>
      <c r="E51" s="123">
        <v>400</v>
      </c>
      <c r="F51" s="124"/>
      <c r="G51" s="124"/>
    </row>
    <row r="52" spans="1:7" ht="38.25" customHeight="1" thickTop="1" thickBot="1" x14ac:dyDescent="0.3">
      <c r="A52" s="116" t="s">
        <v>43</v>
      </c>
      <c r="B52" s="117" t="s">
        <v>8</v>
      </c>
      <c r="C52" s="117" t="s">
        <v>9</v>
      </c>
      <c r="D52" s="117" t="s">
        <v>10</v>
      </c>
      <c r="E52" s="118">
        <v>400</v>
      </c>
      <c r="F52" s="119">
        <v>44991</v>
      </c>
      <c r="G52" s="117" t="s">
        <v>84</v>
      </c>
    </row>
    <row r="53" spans="1:7" ht="38.25" customHeight="1" thickBot="1" x14ac:dyDescent="0.3">
      <c r="A53" s="116" t="s">
        <v>43</v>
      </c>
      <c r="B53" s="117" t="s">
        <v>8</v>
      </c>
      <c r="C53" s="117" t="s">
        <v>9</v>
      </c>
      <c r="D53" s="117" t="s">
        <v>11</v>
      </c>
      <c r="E53" s="118">
        <v>400</v>
      </c>
      <c r="F53" s="119">
        <v>44992</v>
      </c>
      <c r="G53" s="117" t="s">
        <v>84</v>
      </c>
    </row>
    <row r="54" spans="1:7" ht="38.25" customHeight="1" thickBot="1" x14ac:dyDescent="0.3">
      <c r="A54" s="116" t="s">
        <v>43</v>
      </c>
      <c r="B54" s="117" t="s">
        <v>8</v>
      </c>
      <c r="C54" s="117" t="s">
        <v>9</v>
      </c>
      <c r="D54" s="117" t="s">
        <v>12</v>
      </c>
      <c r="E54" s="118">
        <v>400</v>
      </c>
      <c r="F54" s="119">
        <v>44993</v>
      </c>
      <c r="G54" s="117" t="s">
        <v>84</v>
      </c>
    </row>
    <row r="55" spans="1:7" ht="38.25" customHeight="1" thickBot="1" x14ac:dyDescent="0.3">
      <c r="A55" s="116" t="s">
        <v>43</v>
      </c>
      <c r="B55" s="117" t="s">
        <v>8</v>
      </c>
      <c r="C55" s="117" t="s">
        <v>9</v>
      </c>
      <c r="D55" s="117" t="s">
        <v>13</v>
      </c>
      <c r="E55" s="118">
        <v>400</v>
      </c>
      <c r="F55" s="119">
        <v>44994</v>
      </c>
      <c r="G55" s="117" t="s">
        <v>84</v>
      </c>
    </row>
    <row r="56" spans="1:7" ht="38.25" customHeight="1" thickBot="1" x14ac:dyDescent="0.3">
      <c r="A56" s="116" t="s">
        <v>43</v>
      </c>
      <c r="B56" s="117" t="s">
        <v>8</v>
      </c>
      <c r="C56" s="117" t="s">
        <v>9</v>
      </c>
      <c r="D56" s="117" t="s">
        <v>14</v>
      </c>
      <c r="E56" s="118">
        <v>400</v>
      </c>
      <c r="F56" s="119">
        <v>44989</v>
      </c>
      <c r="G56" s="117" t="s">
        <v>84</v>
      </c>
    </row>
    <row r="57" spans="1:7" ht="38.25" customHeight="1" thickBot="1" x14ac:dyDescent="0.3">
      <c r="A57" s="116" t="s">
        <v>43</v>
      </c>
      <c r="B57" s="117" t="s">
        <v>8</v>
      </c>
      <c r="C57" s="117" t="s">
        <v>9</v>
      </c>
      <c r="D57" s="117" t="s">
        <v>15</v>
      </c>
      <c r="E57" s="118">
        <v>400</v>
      </c>
      <c r="F57" s="119">
        <v>44990</v>
      </c>
      <c r="G57" s="117" t="s">
        <v>84</v>
      </c>
    </row>
    <row r="58" spans="1:7" ht="38.25" customHeight="1" thickBot="1" x14ac:dyDescent="0.3">
      <c r="A58" s="116" t="s">
        <v>43</v>
      </c>
      <c r="B58" s="117" t="s">
        <v>8</v>
      </c>
      <c r="C58" s="117" t="s">
        <v>9</v>
      </c>
      <c r="D58" s="117" t="s">
        <v>16</v>
      </c>
      <c r="E58" s="118">
        <v>400</v>
      </c>
      <c r="F58" s="119">
        <v>44991</v>
      </c>
      <c r="G58" s="117" t="s">
        <v>85</v>
      </c>
    </row>
    <row r="59" spans="1:7" ht="38.25" customHeight="1" thickBot="1" x14ac:dyDescent="0.3">
      <c r="A59" s="116" t="s">
        <v>43</v>
      </c>
      <c r="B59" s="117" t="s">
        <v>8</v>
      </c>
      <c r="C59" s="117" t="s">
        <v>9</v>
      </c>
      <c r="D59" s="117" t="s">
        <v>17</v>
      </c>
      <c r="E59" s="118">
        <v>400</v>
      </c>
      <c r="F59" s="119">
        <v>44992</v>
      </c>
      <c r="G59" s="117" t="s">
        <v>84</v>
      </c>
    </row>
    <row r="60" spans="1:7" ht="38.25" customHeight="1" thickBot="1" x14ac:dyDescent="0.3">
      <c r="A60" s="116" t="s">
        <v>43</v>
      </c>
      <c r="B60" s="117" t="s">
        <v>8</v>
      </c>
      <c r="C60" s="117" t="s">
        <v>9</v>
      </c>
      <c r="D60" s="117" t="s">
        <v>18</v>
      </c>
      <c r="E60" s="118">
        <v>400</v>
      </c>
      <c r="F60" s="119">
        <v>44993</v>
      </c>
      <c r="G60" s="117" t="s">
        <v>85</v>
      </c>
    </row>
    <row r="61" spans="1:7" ht="38.25" customHeight="1" thickBot="1" x14ac:dyDescent="0.3">
      <c r="A61" s="116" t="s">
        <v>43</v>
      </c>
      <c r="B61" s="117" t="s">
        <v>8</v>
      </c>
      <c r="C61" s="117" t="s">
        <v>19</v>
      </c>
      <c r="D61" s="117" t="s">
        <v>20</v>
      </c>
      <c r="E61" s="118">
        <v>400</v>
      </c>
      <c r="F61" s="119">
        <v>44994</v>
      </c>
      <c r="G61" s="117" t="s">
        <v>84</v>
      </c>
    </row>
    <row r="62" spans="1:7" ht="38.25" customHeight="1" thickBot="1" x14ac:dyDescent="0.3">
      <c r="A62" s="116" t="s">
        <v>43</v>
      </c>
      <c r="B62" s="117" t="s">
        <v>8</v>
      </c>
      <c r="C62" s="117" t="s">
        <v>19</v>
      </c>
      <c r="D62" s="117" t="s">
        <v>21</v>
      </c>
      <c r="E62" s="118">
        <v>400</v>
      </c>
      <c r="F62" s="119">
        <v>44989</v>
      </c>
      <c r="G62" s="117" t="s">
        <v>84</v>
      </c>
    </row>
    <row r="63" spans="1:7" ht="38.25" customHeight="1" thickBot="1" x14ac:dyDescent="0.3">
      <c r="A63" s="116" t="s">
        <v>43</v>
      </c>
      <c r="B63" s="117" t="s">
        <v>8</v>
      </c>
      <c r="C63" s="117" t="s">
        <v>19</v>
      </c>
      <c r="D63" s="117" t="s">
        <v>22</v>
      </c>
      <c r="E63" s="118">
        <v>400</v>
      </c>
      <c r="F63" s="119">
        <v>44990</v>
      </c>
      <c r="G63" s="117" t="s">
        <v>84</v>
      </c>
    </row>
    <row r="64" spans="1:7" ht="38.25" customHeight="1" thickBot="1" x14ac:dyDescent="0.3">
      <c r="A64" s="116" t="s">
        <v>43</v>
      </c>
      <c r="B64" s="117" t="s">
        <v>8</v>
      </c>
      <c r="C64" s="117" t="s">
        <v>23</v>
      </c>
      <c r="D64" s="117" t="s">
        <v>10</v>
      </c>
      <c r="E64" s="118">
        <v>400</v>
      </c>
      <c r="F64" s="119">
        <v>44991</v>
      </c>
      <c r="G64" s="117" t="s">
        <v>85</v>
      </c>
    </row>
    <row r="65" spans="1:7" ht="38.25" customHeight="1" thickBot="1" x14ac:dyDescent="0.3">
      <c r="A65" s="116" t="s">
        <v>43</v>
      </c>
      <c r="B65" s="117" t="s">
        <v>8</v>
      </c>
      <c r="C65" s="117" t="s">
        <v>23</v>
      </c>
      <c r="D65" s="117" t="s">
        <v>24</v>
      </c>
      <c r="E65" s="118">
        <v>400</v>
      </c>
      <c r="F65" s="119">
        <v>44992</v>
      </c>
      <c r="G65" s="117" t="s">
        <v>84</v>
      </c>
    </row>
    <row r="66" spans="1:7" ht="38.25" customHeight="1" thickBot="1" x14ac:dyDescent="0.3">
      <c r="A66" s="116" t="s">
        <v>43</v>
      </c>
      <c r="B66" s="117" t="s">
        <v>8</v>
      </c>
      <c r="C66" s="117" t="s">
        <v>23</v>
      </c>
      <c r="D66" s="117" t="s">
        <v>25</v>
      </c>
      <c r="E66" s="118">
        <v>400</v>
      </c>
      <c r="F66" s="119">
        <v>44988</v>
      </c>
      <c r="G66" s="117" t="s">
        <v>84</v>
      </c>
    </row>
    <row r="67" spans="1:7" ht="38.25" customHeight="1" thickBot="1" x14ac:dyDescent="0.3">
      <c r="A67" s="116" t="s">
        <v>43</v>
      </c>
      <c r="B67" s="117" t="s">
        <v>8</v>
      </c>
      <c r="C67" s="117" t="s">
        <v>23</v>
      </c>
      <c r="D67" s="117" t="s">
        <v>26</v>
      </c>
      <c r="E67" s="118">
        <v>400</v>
      </c>
      <c r="F67" s="119">
        <v>44989</v>
      </c>
      <c r="G67" s="117" t="s">
        <v>85</v>
      </c>
    </row>
    <row r="68" spans="1:7" ht="38.25" customHeight="1" thickBot="1" x14ac:dyDescent="0.3">
      <c r="A68" s="116" t="s">
        <v>43</v>
      </c>
      <c r="B68" s="117" t="s">
        <v>8</v>
      </c>
      <c r="C68" s="117" t="s">
        <v>23</v>
      </c>
      <c r="D68" s="117" t="s">
        <v>27</v>
      </c>
      <c r="E68" s="118">
        <v>400</v>
      </c>
      <c r="F68" s="119">
        <v>44991</v>
      </c>
      <c r="G68" s="117" t="s">
        <v>84</v>
      </c>
    </row>
    <row r="69" spans="1:7" ht="38.25" customHeight="1" thickBot="1" x14ac:dyDescent="0.3">
      <c r="A69" s="116" t="s">
        <v>43</v>
      </c>
      <c r="B69" s="117" t="s">
        <v>8</v>
      </c>
      <c r="C69" s="117" t="s">
        <v>23</v>
      </c>
      <c r="D69" s="117" t="s">
        <v>28</v>
      </c>
      <c r="E69" s="118">
        <v>400</v>
      </c>
      <c r="F69" s="119">
        <v>44992</v>
      </c>
      <c r="G69" s="117" t="s">
        <v>84</v>
      </c>
    </row>
    <row r="70" spans="1:7" ht="38.25" customHeight="1" thickBot="1" x14ac:dyDescent="0.3">
      <c r="A70" s="116" t="s">
        <v>43</v>
      </c>
      <c r="B70" s="117" t="s">
        <v>8</v>
      </c>
      <c r="C70" s="117" t="s">
        <v>23</v>
      </c>
      <c r="D70" s="117" t="s">
        <v>29</v>
      </c>
      <c r="E70" s="118">
        <v>400</v>
      </c>
      <c r="F70" s="119">
        <v>44993</v>
      </c>
      <c r="G70" s="117" t="s">
        <v>84</v>
      </c>
    </row>
    <row r="71" spans="1:7" ht="38.25" customHeight="1" thickBot="1" x14ac:dyDescent="0.3">
      <c r="A71" s="116" t="s">
        <v>43</v>
      </c>
      <c r="B71" s="117" t="s">
        <v>8</v>
      </c>
      <c r="C71" s="117" t="s">
        <v>23</v>
      </c>
      <c r="D71" s="117" t="s">
        <v>30</v>
      </c>
      <c r="E71" s="118">
        <v>400</v>
      </c>
      <c r="F71" s="119">
        <v>44994</v>
      </c>
      <c r="G71" s="117" t="s">
        <v>84</v>
      </c>
    </row>
    <row r="72" spans="1:7" ht="38.25" customHeight="1" thickBot="1" x14ac:dyDescent="0.3">
      <c r="A72" s="116" t="s">
        <v>43</v>
      </c>
      <c r="B72" s="117" t="s">
        <v>8</v>
      </c>
      <c r="C72" s="117" t="s">
        <v>23</v>
      </c>
      <c r="D72" s="117" t="s">
        <v>18</v>
      </c>
      <c r="E72" s="118">
        <v>400</v>
      </c>
      <c r="F72" s="119">
        <v>44989</v>
      </c>
      <c r="G72" s="117" t="s">
        <v>84</v>
      </c>
    </row>
    <row r="73" spans="1:7" ht="38.25" customHeight="1" thickBot="1" x14ac:dyDescent="0.3">
      <c r="A73" s="116" t="s">
        <v>43</v>
      </c>
      <c r="B73" s="117" t="s">
        <v>31</v>
      </c>
      <c r="C73" s="117" t="s">
        <v>86</v>
      </c>
      <c r="D73" s="117" t="s">
        <v>32</v>
      </c>
      <c r="E73" s="120">
        <v>400</v>
      </c>
      <c r="F73" s="117"/>
      <c r="G73" s="117"/>
    </row>
    <row r="74" spans="1:7" ht="38.25" customHeight="1" thickBot="1" x14ac:dyDescent="0.3">
      <c r="A74" s="116" t="s">
        <v>43</v>
      </c>
      <c r="B74" s="117" t="s">
        <v>31</v>
      </c>
      <c r="C74" s="117" t="s">
        <v>86</v>
      </c>
      <c r="D74" s="117" t="s">
        <v>33</v>
      </c>
      <c r="E74" s="120">
        <v>400</v>
      </c>
      <c r="F74" s="117"/>
      <c r="G74" s="117"/>
    </row>
    <row r="75" spans="1:7" ht="38.25" customHeight="1" thickBot="1" x14ac:dyDescent="0.3">
      <c r="A75" s="116" t="s">
        <v>43</v>
      </c>
      <c r="B75" s="117" t="s">
        <v>31</v>
      </c>
      <c r="C75" s="117" t="s">
        <v>87</v>
      </c>
      <c r="D75" s="117" t="s">
        <v>34</v>
      </c>
      <c r="E75" s="120">
        <v>400</v>
      </c>
      <c r="F75" s="117"/>
      <c r="G75" s="117"/>
    </row>
    <row r="76" spans="1:7" ht="38.25" customHeight="1" thickBot="1" x14ac:dyDescent="0.3">
      <c r="A76" s="121" t="s">
        <v>43</v>
      </c>
      <c r="B76" s="122" t="s">
        <v>31</v>
      </c>
      <c r="C76" s="122" t="s">
        <v>87</v>
      </c>
      <c r="D76" s="122" t="s">
        <v>35</v>
      </c>
      <c r="E76" s="123">
        <v>400</v>
      </c>
      <c r="F76" s="124"/>
      <c r="G76" s="124"/>
    </row>
    <row r="77" spans="1:7" ht="38.25" customHeight="1" thickTop="1" thickBot="1" x14ac:dyDescent="0.3">
      <c r="A77" s="116" t="s">
        <v>7</v>
      </c>
      <c r="B77" s="117" t="s">
        <v>8</v>
      </c>
      <c r="C77" s="117" t="s">
        <v>9</v>
      </c>
      <c r="D77" s="117" t="s">
        <v>10</v>
      </c>
      <c r="E77" s="118">
        <v>400</v>
      </c>
      <c r="F77" s="119">
        <v>45019</v>
      </c>
      <c r="G77" s="117" t="s">
        <v>84</v>
      </c>
    </row>
    <row r="78" spans="1:7" ht="38.25" customHeight="1" thickBot="1" x14ac:dyDescent="0.3">
      <c r="A78" s="116" t="s">
        <v>7</v>
      </c>
      <c r="B78" s="117" t="s">
        <v>8</v>
      </c>
      <c r="C78" s="117" t="s">
        <v>9</v>
      </c>
      <c r="D78" s="117" t="s">
        <v>11</v>
      </c>
      <c r="E78" s="118">
        <v>400</v>
      </c>
      <c r="F78" s="119">
        <v>45021</v>
      </c>
      <c r="G78" s="117" t="s">
        <v>84</v>
      </c>
    </row>
    <row r="79" spans="1:7" ht="38.25" customHeight="1" thickBot="1" x14ac:dyDescent="0.3">
      <c r="A79" s="116" t="s">
        <v>7</v>
      </c>
      <c r="B79" s="117" t="s">
        <v>8</v>
      </c>
      <c r="C79" s="117" t="s">
        <v>9</v>
      </c>
      <c r="D79" s="117" t="s">
        <v>12</v>
      </c>
      <c r="E79" s="118">
        <v>400</v>
      </c>
      <c r="F79" s="119">
        <v>45023</v>
      </c>
      <c r="G79" s="117" t="s">
        <v>84</v>
      </c>
    </row>
    <row r="80" spans="1:7" ht="38.25" customHeight="1" thickBot="1" x14ac:dyDescent="0.3">
      <c r="A80" s="116" t="s">
        <v>7</v>
      </c>
      <c r="B80" s="117" t="s">
        <v>8</v>
      </c>
      <c r="C80" s="117" t="s">
        <v>9</v>
      </c>
      <c r="D80" s="117" t="s">
        <v>13</v>
      </c>
      <c r="E80" s="118">
        <v>400</v>
      </c>
      <c r="F80" s="119">
        <v>45025</v>
      </c>
      <c r="G80" s="117" t="s">
        <v>84</v>
      </c>
    </row>
    <row r="81" spans="1:7" ht="38.25" customHeight="1" thickBot="1" x14ac:dyDescent="0.3">
      <c r="A81" s="116" t="s">
        <v>7</v>
      </c>
      <c r="B81" s="117" t="s">
        <v>8</v>
      </c>
      <c r="C81" s="117" t="s">
        <v>9</v>
      </c>
      <c r="D81" s="117" t="s">
        <v>14</v>
      </c>
      <c r="E81" s="118">
        <v>400</v>
      </c>
      <c r="F81" s="119">
        <v>45020</v>
      </c>
      <c r="G81" s="117" t="s">
        <v>84</v>
      </c>
    </row>
    <row r="82" spans="1:7" ht="38.25" customHeight="1" thickBot="1" x14ac:dyDescent="0.3">
      <c r="A82" s="116" t="s">
        <v>7</v>
      </c>
      <c r="B82" s="117" t="s">
        <v>8</v>
      </c>
      <c r="C82" s="117" t="s">
        <v>9</v>
      </c>
      <c r="D82" s="117" t="s">
        <v>15</v>
      </c>
      <c r="E82" s="118">
        <v>400</v>
      </c>
      <c r="F82" s="119">
        <v>45021</v>
      </c>
      <c r="G82" s="117" t="s">
        <v>84</v>
      </c>
    </row>
    <row r="83" spans="1:7" ht="38.25" customHeight="1" thickBot="1" x14ac:dyDescent="0.3">
      <c r="A83" s="116" t="s">
        <v>7</v>
      </c>
      <c r="B83" s="117" t="s">
        <v>8</v>
      </c>
      <c r="C83" s="117" t="s">
        <v>9</v>
      </c>
      <c r="D83" s="117" t="s">
        <v>16</v>
      </c>
      <c r="E83" s="118">
        <v>400</v>
      </c>
      <c r="F83" s="119">
        <v>45022</v>
      </c>
      <c r="G83" s="117" t="s">
        <v>84</v>
      </c>
    </row>
    <row r="84" spans="1:7" ht="38.25" customHeight="1" thickBot="1" x14ac:dyDescent="0.3">
      <c r="A84" s="116" t="s">
        <v>7</v>
      </c>
      <c r="B84" s="117" t="s">
        <v>8</v>
      </c>
      <c r="C84" s="117" t="s">
        <v>9</v>
      </c>
      <c r="D84" s="117" t="s">
        <v>17</v>
      </c>
      <c r="E84" s="118">
        <v>400</v>
      </c>
      <c r="F84" s="119">
        <v>45023</v>
      </c>
      <c r="G84" s="117" t="s">
        <v>84</v>
      </c>
    </row>
    <row r="85" spans="1:7" ht="38.25" customHeight="1" thickBot="1" x14ac:dyDescent="0.3">
      <c r="A85" s="116" t="s">
        <v>7</v>
      </c>
      <c r="B85" s="117" t="s">
        <v>8</v>
      </c>
      <c r="C85" s="117" t="s">
        <v>9</v>
      </c>
      <c r="D85" s="117" t="s">
        <v>18</v>
      </c>
      <c r="E85" s="118">
        <v>400</v>
      </c>
      <c r="F85" s="119">
        <v>45024</v>
      </c>
      <c r="G85" s="117" t="s">
        <v>84</v>
      </c>
    </row>
    <row r="86" spans="1:7" ht="38.25" customHeight="1" thickBot="1" x14ac:dyDescent="0.3">
      <c r="A86" s="116" t="s">
        <v>7</v>
      </c>
      <c r="B86" s="117" t="s">
        <v>8</v>
      </c>
      <c r="C86" s="117" t="s">
        <v>19</v>
      </c>
      <c r="D86" s="117" t="s">
        <v>20</v>
      </c>
      <c r="E86" s="118">
        <v>400</v>
      </c>
      <c r="F86" s="119">
        <v>45025</v>
      </c>
      <c r="G86" s="117" t="s">
        <v>84</v>
      </c>
    </row>
    <row r="87" spans="1:7" ht="38.25" customHeight="1" thickBot="1" x14ac:dyDescent="0.3">
      <c r="A87" s="116" t="s">
        <v>7</v>
      </c>
      <c r="B87" s="117" t="s">
        <v>8</v>
      </c>
      <c r="C87" s="117" t="s">
        <v>19</v>
      </c>
      <c r="D87" s="117" t="s">
        <v>21</v>
      </c>
      <c r="E87" s="118">
        <v>400</v>
      </c>
      <c r="F87" s="119">
        <v>45020</v>
      </c>
      <c r="G87" s="117" t="s">
        <v>84</v>
      </c>
    </row>
    <row r="88" spans="1:7" ht="38.25" customHeight="1" thickBot="1" x14ac:dyDescent="0.3">
      <c r="A88" s="116" t="s">
        <v>7</v>
      </c>
      <c r="B88" s="117" t="s">
        <v>8</v>
      </c>
      <c r="C88" s="117" t="s">
        <v>19</v>
      </c>
      <c r="D88" s="117" t="s">
        <v>22</v>
      </c>
      <c r="E88" s="118">
        <v>400</v>
      </c>
      <c r="F88" s="119">
        <v>45021</v>
      </c>
      <c r="G88" s="117" t="s">
        <v>84</v>
      </c>
    </row>
    <row r="89" spans="1:7" ht="38.25" customHeight="1" thickBot="1" x14ac:dyDescent="0.3">
      <c r="A89" s="116" t="s">
        <v>7</v>
      </c>
      <c r="B89" s="117" t="s">
        <v>8</v>
      </c>
      <c r="C89" s="117" t="s">
        <v>23</v>
      </c>
      <c r="D89" s="117" t="s">
        <v>10</v>
      </c>
      <c r="E89" s="118">
        <v>400</v>
      </c>
      <c r="F89" s="119">
        <v>45017</v>
      </c>
      <c r="G89" s="117" t="s">
        <v>84</v>
      </c>
    </row>
    <row r="90" spans="1:7" ht="38.25" customHeight="1" thickBot="1" x14ac:dyDescent="0.3">
      <c r="A90" s="116" t="s">
        <v>7</v>
      </c>
      <c r="B90" s="117" t="s">
        <v>8</v>
      </c>
      <c r="C90" s="117" t="s">
        <v>23</v>
      </c>
      <c r="D90" s="117" t="s">
        <v>24</v>
      </c>
      <c r="E90" s="118">
        <v>400</v>
      </c>
      <c r="F90" s="119">
        <v>45017</v>
      </c>
      <c r="G90" s="117" t="s">
        <v>84</v>
      </c>
    </row>
    <row r="91" spans="1:7" ht="38.25" customHeight="1" thickBot="1" x14ac:dyDescent="0.3">
      <c r="A91" s="116" t="s">
        <v>7</v>
      </c>
      <c r="B91" s="117" t="s">
        <v>8</v>
      </c>
      <c r="C91" s="117" t="s">
        <v>23</v>
      </c>
      <c r="D91" s="117" t="s">
        <v>25</v>
      </c>
      <c r="E91" s="118">
        <v>400</v>
      </c>
      <c r="F91" s="119">
        <v>45017</v>
      </c>
      <c r="G91" s="117" t="s">
        <v>84</v>
      </c>
    </row>
    <row r="92" spans="1:7" ht="38.25" customHeight="1" thickBot="1" x14ac:dyDescent="0.3">
      <c r="A92" s="116" t="s">
        <v>7</v>
      </c>
      <c r="B92" s="117" t="s">
        <v>8</v>
      </c>
      <c r="C92" s="117" t="s">
        <v>23</v>
      </c>
      <c r="D92" s="117" t="s">
        <v>26</v>
      </c>
      <c r="E92" s="118">
        <v>400</v>
      </c>
      <c r="F92" s="119">
        <v>45017</v>
      </c>
      <c r="G92" s="117" t="s">
        <v>84</v>
      </c>
    </row>
    <row r="93" spans="1:7" ht="38.25" customHeight="1" thickBot="1" x14ac:dyDescent="0.3">
      <c r="A93" s="116" t="s">
        <v>7</v>
      </c>
      <c r="B93" s="117" t="s">
        <v>8</v>
      </c>
      <c r="C93" s="117" t="s">
        <v>23</v>
      </c>
      <c r="D93" s="117" t="s">
        <v>27</v>
      </c>
      <c r="E93" s="118">
        <v>400</v>
      </c>
      <c r="F93" s="119">
        <v>45021</v>
      </c>
      <c r="G93" s="117" t="s">
        <v>84</v>
      </c>
    </row>
    <row r="94" spans="1:7" ht="38.25" customHeight="1" thickBot="1" x14ac:dyDescent="0.3">
      <c r="A94" s="116" t="s">
        <v>7</v>
      </c>
      <c r="B94" s="117" t="s">
        <v>8</v>
      </c>
      <c r="C94" s="117" t="s">
        <v>23</v>
      </c>
      <c r="D94" s="117" t="s">
        <v>28</v>
      </c>
      <c r="E94" s="118">
        <v>400</v>
      </c>
      <c r="F94" s="119">
        <v>45022</v>
      </c>
      <c r="G94" s="117" t="s">
        <v>84</v>
      </c>
    </row>
    <row r="95" spans="1:7" ht="38.25" customHeight="1" thickBot="1" x14ac:dyDescent="0.3">
      <c r="A95" s="116" t="s">
        <v>7</v>
      </c>
      <c r="B95" s="117" t="s">
        <v>8</v>
      </c>
      <c r="C95" s="117" t="s">
        <v>23</v>
      </c>
      <c r="D95" s="117" t="s">
        <v>29</v>
      </c>
      <c r="E95" s="118">
        <v>400</v>
      </c>
      <c r="F95" s="119">
        <v>45023</v>
      </c>
      <c r="G95" s="117" t="s">
        <v>84</v>
      </c>
    </row>
    <row r="96" spans="1:7" ht="38.25" customHeight="1" thickBot="1" x14ac:dyDescent="0.3">
      <c r="A96" s="116" t="s">
        <v>7</v>
      </c>
      <c r="B96" s="117" t="s">
        <v>8</v>
      </c>
      <c r="C96" s="117" t="s">
        <v>23</v>
      </c>
      <c r="D96" s="117" t="s">
        <v>30</v>
      </c>
      <c r="E96" s="118">
        <v>400</v>
      </c>
      <c r="F96" s="119">
        <v>45024</v>
      </c>
      <c r="G96" s="117" t="s">
        <v>84</v>
      </c>
    </row>
    <row r="97" spans="1:7" ht="38.25" customHeight="1" thickBot="1" x14ac:dyDescent="0.3">
      <c r="A97" s="116" t="s">
        <v>7</v>
      </c>
      <c r="B97" s="117" t="s">
        <v>8</v>
      </c>
      <c r="C97" s="117" t="s">
        <v>23</v>
      </c>
      <c r="D97" s="117" t="s">
        <v>18</v>
      </c>
      <c r="E97" s="118">
        <v>400</v>
      </c>
      <c r="F97" s="119">
        <v>45025</v>
      </c>
      <c r="G97" s="117" t="s">
        <v>84</v>
      </c>
    </row>
    <row r="98" spans="1:7" ht="38.25" customHeight="1" thickBot="1" x14ac:dyDescent="0.3">
      <c r="A98" s="116" t="s">
        <v>7</v>
      </c>
      <c r="B98" s="117" t="s">
        <v>31</v>
      </c>
      <c r="C98" s="117" t="s">
        <v>86</v>
      </c>
      <c r="D98" s="117" t="s">
        <v>32</v>
      </c>
      <c r="E98" s="120">
        <v>400</v>
      </c>
      <c r="F98" s="117"/>
      <c r="G98" s="117"/>
    </row>
    <row r="99" spans="1:7" ht="38.25" customHeight="1" thickBot="1" x14ac:dyDescent="0.3">
      <c r="A99" s="116" t="s">
        <v>7</v>
      </c>
      <c r="B99" s="117" t="s">
        <v>31</v>
      </c>
      <c r="C99" s="117" t="s">
        <v>86</v>
      </c>
      <c r="D99" s="117" t="s">
        <v>33</v>
      </c>
      <c r="E99" s="120">
        <v>400</v>
      </c>
      <c r="F99" s="117"/>
      <c r="G99" s="117"/>
    </row>
    <row r="100" spans="1:7" ht="38.25" customHeight="1" thickBot="1" x14ac:dyDescent="0.3">
      <c r="A100" s="116" t="s">
        <v>7</v>
      </c>
      <c r="B100" s="117" t="s">
        <v>31</v>
      </c>
      <c r="C100" s="117" t="s">
        <v>87</v>
      </c>
      <c r="D100" s="117" t="s">
        <v>34</v>
      </c>
      <c r="E100" s="120">
        <v>400</v>
      </c>
      <c r="F100" s="117"/>
      <c r="G100" s="117"/>
    </row>
    <row r="101" spans="1:7" ht="38.25" customHeight="1" thickBot="1" x14ac:dyDescent="0.3">
      <c r="A101" s="121" t="s">
        <v>7</v>
      </c>
      <c r="B101" s="122" t="s">
        <v>31</v>
      </c>
      <c r="C101" s="122" t="s">
        <v>87</v>
      </c>
      <c r="D101" s="122" t="s">
        <v>35</v>
      </c>
      <c r="E101" s="123">
        <v>400</v>
      </c>
      <c r="F101" s="124"/>
      <c r="G101" s="124"/>
    </row>
    <row r="102" spans="1:7" ht="38.25" customHeight="1" thickTop="1" thickBot="1" x14ac:dyDescent="0.3">
      <c r="A102" s="116" t="s">
        <v>44</v>
      </c>
      <c r="B102" s="117" t="s">
        <v>8</v>
      </c>
      <c r="C102" s="117" t="s">
        <v>9</v>
      </c>
      <c r="D102" s="117" t="s">
        <v>10</v>
      </c>
      <c r="E102" s="118">
        <v>400</v>
      </c>
      <c r="F102" s="119">
        <v>45047</v>
      </c>
      <c r="G102" s="117" t="s">
        <v>84</v>
      </c>
    </row>
    <row r="103" spans="1:7" ht="38.25" customHeight="1" thickBot="1" x14ac:dyDescent="0.3">
      <c r="A103" s="116" t="s">
        <v>44</v>
      </c>
      <c r="B103" s="117" t="s">
        <v>8</v>
      </c>
      <c r="C103" s="117" t="s">
        <v>9</v>
      </c>
      <c r="D103" s="117" t="s">
        <v>11</v>
      </c>
      <c r="E103" s="118">
        <v>400</v>
      </c>
      <c r="F103" s="119">
        <v>45055</v>
      </c>
      <c r="G103" s="117" t="s">
        <v>84</v>
      </c>
    </row>
    <row r="104" spans="1:7" ht="38.25" customHeight="1" thickBot="1" x14ac:dyDescent="0.3">
      <c r="A104" s="116" t="s">
        <v>44</v>
      </c>
      <c r="B104" s="117" t="s">
        <v>8</v>
      </c>
      <c r="C104" s="117" t="s">
        <v>9</v>
      </c>
      <c r="D104" s="117" t="s">
        <v>12</v>
      </c>
      <c r="E104" s="118">
        <v>400</v>
      </c>
      <c r="F104" s="119">
        <v>45049</v>
      </c>
      <c r="G104" s="117" t="s">
        <v>84</v>
      </c>
    </row>
    <row r="105" spans="1:7" ht="38.25" customHeight="1" thickBot="1" x14ac:dyDescent="0.3">
      <c r="A105" s="116" t="s">
        <v>44</v>
      </c>
      <c r="B105" s="117" t="s">
        <v>8</v>
      </c>
      <c r="C105" s="117" t="s">
        <v>9</v>
      </c>
      <c r="D105" s="117" t="s">
        <v>13</v>
      </c>
      <c r="E105" s="118">
        <v>400</v>
      </c>
      <c r="F105" s="119">
        <v>45050</v>
      </c>
      <c r="G105" s="117" t="s">
        <v>84</v>
      </c>
    </row>
    <row r="106" spans="1:7" ht="38.25" customHeight="1" thickBot="1" x14ac:dyDescent="0.3">
      <c r="A106" s="116" t="s">
        <v>44</v>
      </c>
      <c r="B106" s="117" t="s">
        <v>8</v>
      </c>
      <c r="C106" s="117" t="s">
        <v>9</v>
      </c>
      <c r="D106" s="117" t="s">
        <v>14</v>
      </c>
      <c r="E106" s="118">
        <v>400</v>
      </c>
      <c r="F106" s="119">
        <v>45052</v>
      </c>
      <c r="G106" s="117" t="s">
        <v>84</v>
      </c>
    </row>
    <row r="107" spans="1:7" ht="38.25" customHeight="1" thickBot="1" x14ac:dyDescent="0.3">
      <c r="A107" s="116" t="s">
        <v>44</v>
      </c>
      <c r="B107" s="117" t="s">
        <v>8</v>
      </c>
      <c r="C107" s="117" t="s">
        <v>9</v>
      </c>
      <c r="D107" s="117" t="s">
        <v>15</v>
      </c>
      <c r="E107" s="118">
        <v>400</v>
      </c>
      <c r="F107" s="119">
        <v>45053</v>
      </c>
      <c r="G107" s="117" t="s">
        <v>84</v>
      </c>
    </row>
    <row r="108" spans="1:7" ht="38.25" customHeight="1" thickBot="1" x14ac:dyDescent="0.3">
      <c r="A108" s="116" t="s">
        <v>44</v>
      </c>
      <c r="B108" s="117" t="s">
        <v>8</v>
      </c>
      <c r="C108" s="117" t="s">
        <v>9</v>
      </c>
      <c r="D108" s="117" t="s">
        <v>16</v>
      </c>
      <c r="E108" s="118">
        <v>400</v>
      </c>
      <c r="F108" s="119">
        <v>45052</v>
      </c>
      <c r="G108" s="117" t="s">
        <v>84</v>
      </c>
    </row>
    <row r="109" spans="1:7" ht="38.25" customHeight="1" thickBot="1" x14ac:dyDescent="0.3">
      <c r="A109" s="116" t="s">
        <v>44</v>
      </c>
      <c r="B109" s="117" t="s">
        <v>8</v>
      </c>
      <c r="C109" s="117" t="s">
        <v>9</v>
      </c>
      <c r="D109" s="117" t="s">
        <v>17</v>
      </c>
      <c r="E109" s="118">
        <v>400</v>
      </c>
      <c r="F109" s="119">
        <v>45053</v>
      </c>
      <c r="G109" s="117" t="s">
        <v>84</v>
      </c>
    </row>
    <row r="110" spans="1:7" ht="38.25" customHeight="1" thickBot="1" x14ac:dyDescent="0.3">
      <c r="A110" s="116" t="s">
        <v>44</v>
      </c>
      <c r="B110" s="117" t="s">
        <v>8</v>
      </c>
      <c r="C110" s="117" t="s">
        <v>9</v>
      </c>
      <c r="D110" s="117" t="s">
        <v>18</v>
      </c>
      <c r="E110" s="118">
        <v>400</v>
      </c>
      <c r="F110" s="119">
        <v>45054</v>
      </c>
      <c r="G110" s="117" t="s">
        <v>84</v>
      </c>
    </row>
    <row r="111" spans="1:7" ht="38.25" customHeight="1" thickBot="1" x14ac:dyDescent="0.3">
      <c r="A111" s="116" t="s">
        <v>44</v>
      </c>
      <c r="B111" s="117" t="s">
        <v>8</v>
      </c>
      <c r="C111" s="117" t="s">
        <v>19</v>
      </c>
      <c r="D111" s="117" t="s">
        <v>20</v>
      </c>
      <c r="E111" s="118">
        <v>400</v>
      </c>
      <c r="F111" s="119">
        <v>45055</v>
      </c>
      <c r="G111" s="117" t="s">
        <v>84</v>
      </c>
    </row>
    <row r="112" spans="1:7" ht="38.25" customHeight="1" thickBot="1" x14ac:dyDescent="0.3">
      <c r="A112" s="116" t="s">
        <v>44</v>
      </c>
      <c r="B112" s="117" t="s">
        <v>8</v>
      </c>
      <c r="C112" s="117" t="s">
        <v>19</v>
      </c>
      <c r="D112" s="117" t="s">
        <v>21</v>
      </c>
      <c r="E112" s="118">
        <v>400</v>
      </c>
      <c r="F112" s="119">
        <v>45050</v>
      </c>
      <c r="G112" s="117" t="s">
        <v>84</v>
      </c>
    </row>
    <row r="113" spans="1:7" ht="38.25" customHeight="1" thickBot="1" x14ac:dyDescent="0.3">
      <c r="A113" s="116" t="s">
        <v>44</v>
      </c>
      <c r="B113" s="117" t="s">
        <v>8</v>
      </c>
      <c r="C113" s="117" t="s">
        <v>19</v>
      </c>
      <c r="D113" s="117" t="s">
        <v>22</v>
      </c>
      <c r="E113" s="118">
        <v>400</v>
      </c>
      <c r="F113" s="119">
        <v>45051</v>
      </c>
      <c r="G113" s="117" t="s">
        <v>84</v>
      </c>
    </row>
    <row r="114" spans="1:7" ht="38.25" customHeight="1" thickBot="1" x14ac:dyDescent="0.3">
      <c r="A114" s="116" t="s">
        <v>44</v>
      </c>
      <c r="B114" s="117" t="s">
        <v>8</v>
      </c>
      <c r="C114" s="117" t="s">
        <v>23</v>
      </c>
      <c r="D114" s="117" t="s">
        <v>10</v>
      </c>
      <c r="E114" s="118">
        <v>400</v>
      </c>
      <c r="F114" s="119">
        <v>45052</v>
      </c>
      <c r="G114" s="117" t="s">
        <v>84</v>
      </c>
    </row>
    <row r="115" spans="1:7" ht="38.25" customHeight="1" thickBot="1" x14ac:dyDescent="0.3">
      <c r="A115" s="116" t="s">
        <v>44</v>
      </c>
      <c r="B115" s="117" t="s">
        <v>8</v>
      </c>
      <c r="C115" s="117" t="s">
        <v>23</v>
      </c>
      <c r="D115" s="117" t="s">
        <v>24</v>
      </c>
      <c r="E115" s="118">
        <v>400</v>
      </c>
      <c r="F115" s="119">
        <v>45053</v>
      </c>
      <c r="G115" s="117" t="s">
        <v>84</v>
      </c>
    </row>
    <row r="116" spans="1:7" ht="38.25" customHeight="1" thickBot="1" x14ac:dyDescent="0.3">
      <c r="A116" s="116" t="s">
        <v>44</v>
      </c>
      <c r="B116" s="117" t="s">
        <v>8</v>
      </c>
      <c r="C116" s="117" t="s">
        <v>23</v>
      </c>
      <c r="D116" s="117" t="s">
        <v>25</v>
      </c>
      <c r="E116" s="118">
        <v>400</v>
      </c>
      <c r="F116" s="119">
        <v>45049</v>
      </c>
      <c r="G116" s="117" t="s">
        <v>84</v>
      </c>
    </row>
    <row r="117" spans="1:7" ht="38.25" customHeight="1" thickBot="1" x14ac:dyDescent="0.3">
      <c r="A117" s="116" t="s">
        <v>44</v>
      </c>
      <c r="B117" s="117" t="s">
        <v>8</v>
      </c>
      <c r="C117" s="117" t="s">
        <v>23</v>
      </c>
      <c r="D117" s="117" t="s">
        <v>26</v>
      </c>
      <c r="E117" s="118">
        <v>400</v>
      </c>
      <c r="F117" s="119">
        <v>45050</v>
      </c>
      <c r="G117" s="117" t="s">
        <v>84</v>
      </c>
    </row>
    <row r="118" spans="1:7" ht="38.25" customHeight="1" thickBot="1" x14ac:dyDescent="0.3">
      <c r="A118" s="116" t="s">
        <v>44</v>
      </c>
      <c r="B118" s="117" t="s">
        <v>8</v>
      </c>
      <c r="C118" s="117" t="s">
        <v>23</v>
      </c>
      <c r="D118" s="117" t="s">
        <v>27</v>
      </c>
      <c r="E118" s="118">
        <v>400</v>
      </c>
      <c r="F118" s="119">
        <v>45052</v>
      </c>
      <c r="G118" s="117" t="s">
        <v>84</v>
      </c>
    </row>
    <row r="119" spans="1:7" ht="38.25" customHeight="1" thickBot="1" x14ac:dyDescent="0.3">
      <c r="A119" s="116" t="s">
        <v>44</v>
      </c>
      <c r="B119" s="117" t="s">
        <v>8</v>
      </c>
      <c r="C119" s="117" t="s">
        <v>23</v>
      </c>
      <c r="D119" s="117" t="s">
        <v>28</v>
      </c>
      <c r="E119" s="118">
        <v>400</v>
      </c>
      <c r="F119" s="119">
        <v>45053</v>
      </c>
      <c r="G119" s="117" t="s">
        <v>84</v>
      </c>
    </row>
    <row r="120" spans="1:7" ht="38.25" customHeight="1" thickBot="1" x14ac:dyDescent="0.3">
      <c r="A120" s="116" t="s">
        <v>44</v>
      </c>
      <c r="B120" s="117" t="s">
        <v>8</v>
      </c>
      <c r="C120" s="117" t="s">
        <v>23</v>
      </c>
      <c r="D120" s="117" t="s">
        <v>29</v>
      </c>
      <c r="E120" s="118">
        <v>400</v>
      </c>
      <c r="F120" s="119">
        <v>45054</v>
      </c>
      <c r="G120" s="117" t="s">
        <v>84</v>
      </c>
    </row>
    <row r="121" spans="1:7" ht="38.25" customHeight="1" thickBot="1" x14ac:dyDescent="0.3">
      <c r="A121" s="116" t="s">
        <v>44</v>
      </c>
      <c r="B121" s="117" t="s">
        <v>8</v>
      </c>
      <c r="C121" s="117" t="s">
        <v>23</v>
      </c>
      <c r="D121" s="117" t="s">
        <v>30</v>
      </c>
      <c r="E121" s="118">
        <v>400</v>
      </c>
      <c r="F121" s="119">
        <v>45055</v>
      </c>
      <c r="G121" s="117" t="s">
        <v>84</v>
      </c>
    </row>
    <row r="122" spans="1:7" ht="38.25" customHeight="1" thickBot="1" x14ac:dyDescent="0.3">
      <c r="A122" s="116" t="s">
        <v>44</v>
      </c>
      <c r="B122" s="117" t="s">
        <v>8</v>
      </c>
      <c r="C122" s="117" t="s">
        <v>23</v>
      </c>
      <c r="D122" s="117" t="s">
        <v>18</v>
      </c>
      <c r="E122" s="118">
        <v>400</v>
      </c>
      <c r="F122" s="119">
        <v>45050</v>
      </c>
      <c r="G122" s="117" t="s">
        <v>84</v>
      </c>
    </row>
    <row r="123" spans="1:7" ht="38.25" customHeight="1" thickBot="1" x14ac:dyDescent="0.3">
      <c r="A123" s="116" t="s">
        <v>44</v>
      </c>
      <c r="B123" s="117" t="s">
        <v>31</v>
      </c>
      <c r="C123" s="117" t="s">
        <v>86</v>
      </c>
      <c r="D123" s="117" t="s">
        <v>32</v>
      </c>
      <c r="E123" s="120">
        <v>400</v>
      </c>
      <c r="F123" s="117"/>
      <c r="G123" s="117"/>
    </row>
    <row r="124" spans="1:7" ht="38.25" customHeight="1" thickBot="1" x14ac:dyDescent="0.3">
      <c r="A124" s="116" t="s">
        <v>44</v>
      </c>
      <c r="B124" s="117" t="s">
        <v>31</v>
      </c>
      <c r="C124" s="117" t="s">
        <v>86</v>
      </c>
      <c r="D124" s="117" t="s">
        <v>33</v>
      </c>
      <c r="E124" s="120">
        <v>400</v>
      </c>
      <c r="F124" s="117"/>
      <c r="G124" s="117"/>
    </row>
    <row r="125" spans="1:7" ht="38.25" customHeight="1" thickBot="1" x14ac:dyDescent="0.3">
      <c r="A125" s="116" t="s">
        <v>44</v>
      </c>
      <c r="B125" s="117" t="s">
        <v>31</v>
      </c>
      <c r="C125" s="117" t="s">
        <v>87</v>
      </c>
      <c r="D125" s="117" t="s">
        <v>34</v>
      </c>
      <c r="E125" s="120">
        <v>400</v>
      </c>
      <c r="F125" s="117"/>
      <c r="G125" s="117"/>
    </row>
    <row r="126" spans="1:7" ht="38.25" customHeight="1" thickBot="1" x14ac:dyDescent="0.3">
      <c r="A126" s="121" t="s">
        <v>44</v>
      </c>
      <c r="B126" s="122" t="s">
        <v>31</v>
      </c>
      <c r="C126" s="122" t="s">
        <v>87</v>
      </c>
      <c r="D126" s="122" t="s">
        <v>35</v>
      </c>
      <c r="E126" s="123">
        <v>400</v>
      </c>
      <c r="F126" s="124"/>
      <c r="G126" s="124"/>
    </row>
    <row r="127" spans="1:7" ht="38.25" customHeight="1" thickTop="1" thickBot="1" x14ac:dyDescent="0.3">
      <c r="A127" s="116" t="s">
        <v>42</v>
      </c>
      <c r="B127" s="117" t="s">
        <v>8</v>
      </c>
      <c r="C127" s="117" t="s">
        <v>9</v>
      </c>
      <c r="D127" s="117" t="s">
        <v>10</v>
      </c>
      <c r="E127" s="118">
        <v>400</v>
      </c>
      <c r="F127" s="119">
        <v>45084</v>
      </c>
      <c r="G127" s="117" t="s">
        <v>84</v>
      </c>
    </row>
    <row r="128" spans="1:7" ht="38.25" customHeight="1" thickBot="1" x14ac:dyDescent="0.3">
      <c r="A128" s="116" t="s">
        <v>42</v>
      </c>
      <c r="B128" s="117" t="s">
        <v>8</v>
      </c>
      <c r="C128" s="117" t="s">
        <v>9</v>
      </c>
      <c r="D128" s="117" t="s">
        <v>11</v>
      </c>
      <c r="E128" s="118">
        <v>400</v>
      </c>
      <c r="F128" s="119">
        <v>45079</v>
      </c>
      <c r="G128" s="117" t="s">
        <v>84</v>
      </c>
    </row>
    <row r="129" spans="1:7" ht="38.25" customHeight="1" thickBot="1" x14ac:dyDescent="0.3">
      <c r="A129" s="116" t="s">
        <v>42</v>
      </c>
      <c r="B129" s="117" t="s">
        <v>8</v>
      </c>
      <c r="C129" s="117" t="s">
        <v>9</v>
      </c>
      <c r="D129" s="117" t="s">
        <v>12</v>
      </c>
      <c r="E129" s="118">
        <v>400</v>
      </c>
      <c r="F129" s="119">
        <v>45079</v>
      </c>
      <c r="G129" s="117" t="s">
        <v>84</v>
      </c>
    </row>
    <row r="130" spans="1:7" ht="38.25" customHeight="1" thickBot="1" x14ac:dyDescent="0.3">
      <c r="A130" s="116" t="s">
        <v>42</v>
      </c>
      <c r="B130" s="117" t="s">
        <v>8</v>
      </c>
      <c r="C130" s="117" t="s">
        <v>9</v>
      </c>
      <c r="D130" s="117" t="s">
        <v>13</v>
      </c>
      <c r="E130" s="118">
        <v>400</v>
      </c>
      <c r="F130" s="119">
        <v>45080</v>
      </c>
      <c r="G130" s="117" t="s">
        <v>84</v>
      </c>
    </row>
    <row r="131" spans="1:7" ht="38.25" customHeight="1" thickBot="1" x14ac:dyDescent="0.3">
      <c r="A131" s="116" t="s">
        <v>42</v>
      </c>
      <c r="B131" s="117" t="s">
        <v>8</v>
      </c>
      <c r="C131" s="117" t="s">
        <v>9</v>
      </c>
      <c r="D131" s="117" t="s">
        <v>14</v>
      </c>
      <c r="E131" s="118">
        <v>400</v>
      </c>
      <c r="F131" s="119">
        <v>45081</v>
      </c>
      <c r="G131" s="117" t="s">
        <v>84</v>
      </c>
    </row>
    <row r="132" spans="1:7" ht="38.25" customHeight="1" thickBot="1" x14ac:dyDescent="0.3">
      <c r="A132" s="116" t="s">
        <v>42</v>
      </c>
      <c r="B132" s="117" t="s">
        <v>8</v>
      </c>
      <c r="C132" s="117" t="s">
        <v>9</v>
      </c>
      <c r="D132" s="117" t="s">
        <v>15</v>
      </c>
      <c r="E132" s="118">
        <v>400</v>
      </c>
      <c r="F132" s="119">
        <v>45082</v>
      </c>
      <c r="G132" s="117" t="s">
        <v>84</v>
      </c>
    </row>
    <row r="133" spans="1:7" ht="38.25" customHeight="1" thickBot="1" x14ac:dyDescent="0.3">
      <c r="A133" s="116" t="s">
        <v>42</v>
      </c>
      <c r="B133" s="117" t="s">
        <v>8</v>
      </c>
      <c r="C133" s="117" t="s">
        <v>9</v>
      </c>
      <c r="D133" s="117" t="s">
        <v>16</v>
      </c>
      <c r="E133" s="118">
        <v>400</v>
      </c>
      <c r="F133" s="119">
        <v>45083</v>
      </c>
      <c r="G133" s="117" t="s">
        <v>84</v>
      </c>
    </row>
    <row r="134" spans="1:7" ht="38.25" customHeight="1" thickBot="1" x14ac:dyDescent="0.3">
      <c r="A134" s="116" t="s">
        <v>42</v>
      </c>
      <c r="B134" s="117" t="s">
        <v>8</v>
      </c>
      <c r="C134" s="117" t="s">
        <v>9</v>
      </c>
      <c r="D134" s="117" t="s">
        <v>17</v>
      </c>
      <c r="E134" s="118">
        <v>400</v>
      </c>
      <c r="F134" s="119">
        <v>45084</v>
      </c>
      <c r="G134" s="117" t="s">
        <v>84</v>
      </c>
    </row>
    <row r="135" spans="1:7" ht="38.25" customHeight="1" thickBot="1" x14ac:dyDescent="0.3">
      <c r="A135" s="116" t="s">
        <v>42</v>
      </c>
      <c r="B135" s="117" t="s">
        <v>8</v>
      </c>
      <c r="C135" s="117" t="s">
        <v>9</v>
      </c>
      <c r="D135" s="117" t="s">
        <v>18</v>
      </c>
      <c r="E135" s="118">
        <v>400</v>
      </c>
      <c r="F135" s="119">
        <v>45085</v>
      </c>
      <c r="G135" s="117" t="s">
        <v>84</v>
      </c>
    </row>
    <row r="136" spans="1:7" ht="38.25" customHeight="1" thickBot="1" x14ac:dyDescent="0.3">
      <c r="A136" s="116" t="s">
        <v>42</v>
      </c>
      <c r="B136" s="117" t="s">
        <v>8</v>
      </c>
      <c r="C136" s="117" t="s">
        <v>19</v>
      </c>
      <c r="D136" s="117" t="s">
        <v>20</v>
      </c>
      <c r="E136" s="118">
        <v>400</v>
      </c>
      <c r="F136" s="119">
        <v>45086</v>
      </c>
      <c r="G136" s="117" t="s">
        <v>84</v>
      </c>
    </row>
    <row r="137" spans="1:7" ht="38.25" customHeight="1" thickBot="1" x14ac:dyDescent="0.3">
      <c r="A137" s="116" t="s">
        <v>42</v>
      </c>
      <c r="B137" s="117" t="s">
        <v>8</v>
      </c>
      <c r="C137" s="117" t="s">
        <v>19</v>
      </c>
      <c r="D137" s="117" t="s">
        <v>21</v>
      </c>
      <c r="E137" s="118">
        <v>400</v>
      </c>
      <c r="F137" s="119">
        <v>45081</v>
      </c>
      <c r="G137" s="117" t="s">
        <v>84</v>
      </c>
    </row>
    <row r="138" spans="1:7" ht="38.25" customHeight="1" thickBot="1" x14ac:dyDescent="0.3">
      <c r="A138" s="116" t="s">
        <v>42</v>
      </c>
      <c r="B138" s="117" t="s">
        <v>8</v>
      </c>
      <c r="C138" s="117" t="s">
        <v>19</v>
      </c>
      <c r="D138" s="117" t="s">
        <v>22</v>
      </c>
      <c r="E138" s="118">
        <v>400</v>
      </c>
      <c r="F138" s="119">
        <v>45082</v>
      </c>
      <c r="G138" s="117" t="s">
        <v>84</v>
      </c>
    </row>
    <row r="139" spans="1:7" ht="38.25" customHeight="1" thickBot="1" x14ac:dyDescent="0.3">
      <c r="A139" s="116" t="s">
        <v>42</v>
      </c>
      <c r="B139" s="117" t="s">
        <v>8</v>
      </c>
      <c r="C139" s="117" t="s">
        <v>23</v>
      </c>
      <c r="D139" s="117" t="s">
        <v>10</v>
      </c>
      <c r="E139" s="118">
        <v>400</v>
      </c>
      <c r="F139" s="119">
        <v>45083</v>
      </c>
      <c r="G139" s="117" t="s">
        <v>84</v>
      </c>
    </row>
    <row r="140" spans="1:7" ht="38.25" customHeight="1" thickBot="1" x14ac:dyDescent="0.3">
      <c r="A140" s="116" t="s">
        <v>42</v>
      </c>
      <c r="B140" s="117" t="s">
        <v>8</v>
      </c>
      <c r="C140" s="117" t="s">
        <v>23</v>
      </c>
      <c r="D140" s="117" t="s">
        <v>24</v>
      </c>
      <c r="E140" s="118">
        <v>400</v>
      </c>
      <c r="F140" s="119">
        <v>45084</v>
      </c>
      <c r="G140" s="117" t="s">
        <v>84</v>
      </c>
    </row>
    <row r="141" spans="1:7" ht="38.25" customHeight="1" thickBot="1" x14ac:dyDescent="0.3">
      <c r="A141" s="116" t="s">
        <v>42</v>
      </c>
      <c r="B141" s="117" t="s">
        <v>8</v>
      </c>
      <c r="C141" s="117" t="s">
        <v>23</v>
      </c>
      <c r="D141" s="117" t="s">
        <v>25</v>
      </c>
      <c r="E141" s="118">
        <v>400</v>
      </c>
      <c r="F141" s="119">
        <v>45080</v>
      </c>
      <c r="G141" s="117" t="s">
        <v>84</v>
      </c>
    </row>
    <row r="142" spans="1:7" ht="38.25" customHeight="1" thickBot="1" x14ac:dyDescent="0.3">
      <c r="A142" s="116" t="s">
        <v>42</v>
      </c>
      <c r="B142" s="117" t="s">
        <v>8</v>
      </c>
      <c r="C142" s="117" t="s">
        <v>23</v>
      </c>
      <c r="D142" s="117" t="s">
        <v>26</v>
      </c>
      <c r="E142" s="118">
        <v>400</v>
      </c>
      <c r="F142" s="119">
        <v>45081</v>
      </c>
      <c r="G142" s="117" t="s">
        <v>84</v>
      </c>
    </row>
    <row r="143" spans="1:7" ht="38.25" customHeight="1" thickBot="1" x14ac:dyDescent="0.3">
      <c r="A143" s="116" t="s">
        <v>42</v>
      </c>
      <c r="B143" s="117" t="s">
        <v>8</v>
      </c>
      <c r="C143" s="117" t="s">
        <v>23</v>
      </c>
      <c r="D143" s="117" t="s">
        <v>27</v>
      </c>
      <c r="E143" s="118">
        <v>400</v>
      </c>
      <c r="F143" s="119">
        <v>45082</v>
      </c>
      <c r="G143" s="117" t="s">
        <v>84</v>
      </c>
    </row>
    <row r="144" spans="1:7" ht="38.25" customHeight="1" thickBot="1" x14ac:dyDescent="0.3">
      <c r="A144" s="116" t="s">
        <v>42</v>
      </c>
      <c r="B144" s="117" t="s">
        <v>8</v>
      </c>
      <c r="C144" s="117" t="s">
        <v>23</v>
      </c>
      <c r="D144" s="117" t="s">
        <v>28</v>
      </c>
      <c r="E144" s="118">
        <v>400</v>
      </c>
      <c r="F144" s="119">
        <v>45083</v>
      </c>
      <c r="G144" s="117" t="s">
        <v>84</v>
      </c>
    </row>
    <row r="145" spans="1:7" ht="38.25" customHeight="1" thickBot="1" x14ac:dyDescent="0.3">
      <c r="A145" s="116" t="s">
        <v>42</v>
      </c>
      <c r="B145" s="117" t="s">
        <v>8</v>
      </c>
      <c r="C145" s="117" t="s">
        <v>23</v>
      </c>
      <c r="D145" s="117" t="s">
        <v>29</v>
      </c>
      <c r="E145" s="118">
        <v>400</v>
      </c>
      <c r="F145" s="119">
        <v>45084</v>
      </c>
      <c r="G145" s="117" t="s">
        <v>84</v>
      </c>
    </row>
    <row r="146" spans="1:7" ht="38.25" customHeight="1" thickBot="1" x14ac:dyDescent="0.3">
      <c r="A146" s="116" t="s">
        <v>42</v>
      </c>
      <c r="B146" s="117" t="s">
        <v>8</v>
      </c>
      <c r="C146" s="117" t="s">
        <v>23</v>
      </c>
      <c r="D146" s="117" t="s">
        <v>30</v>
      </c>
      <c r="E146" s="118">
        <v>400</v>
      </c>
      <c r="F146" s="119">
        <v>45085</v>
      </c>
      <c r="G146" s="117" t="s">
        <v>84</v>
      </c>
    </row>
    <row r="147" spans="1:7" ht="38.25" customHeight="1" thickBot="1" x14ac:dyDescent="0.3">
      <c r="A147" s="116" t="s">
        <v>42</v>
      </c>
      <c r="B147" s="117" t="s">
        <v>8</v>
      </c>
      <c r="C147" s="117" t="s">
        <v>23</v>
      </c>
      <c r="D147" s="117" t="s">
        <v>18</v>
      </c>
      <c r="E147" s="118">
        <v>400</v>
      </c>
      <c r="F147" s="119">
        <v>45086</v>
      </c>
      <c r="G147" s="117" t="s">
        <v>84</v>
      </c>
    </row>
    <row r="148" spans="1:7" ht="38.25" customHeight="1" thickBot="1" x14ac:dyDescent="0.3">
      <c r="A148" s="116" t="s">
        <v>42</v>
      </c>
      <c r="B148" s="117" t="s">
        <v>31</v>
      </c>
      <c r="C148" s="117" t="s">
        <v>86</v>
      </c>
      <c r="D148" s="117" t="s">
        <v>32</v>
      </c>
      <c r="E148" s="120">
        <v>400</v>
      </c>
      <c r="F148" s="117"/>
      <c r="G148" s="117"/>
    </row>
    <row r="149" spans="1:7" ht="38.25" customHeight="1" thickBot="1" x14ac:dyDescent="0.3">
      <c r="A149" s="116" t="s">
        <v>42</v>
      </c>
      <c r="B149" s="117" t="s">
        <v>31</v>
      </c>
      <c r="C149" s="117" t="s">
        <v>86</v>
      </c>
      <c r="D149" s="117" t="s">
        <v>33</v>
      </c>
      <c r="E149" s="120">
        <v>400</v>
      </c>
      <c r="F149" s="117"/>
      <c r="G149" s="117"/>
    </row>
    <row r="150" spans="1:7" ht="38.25" customHeight="1" thickBot="1" x14ac:dyDescent="0.3">
      <c r="A150" s="116" t="s">
        <v>42</v>
      </c>
      <c r="B150" s="117" t="s">
        <v>31</v>
      </c>
      <c r="C150" s="117" t="s">
        <v>87</v>
      </c>
      <c r="D150" s="117" t="s">
        <v>34</v>
      </c>
      <c r="E150" s="120">
        <v>400</v>
      </c>
      <c r="F150" s="117"/>
      <c r="G150" s="117"/>
    </row>
    <row r="151" spans="1:7" ht="38.25" customHeight="1" thickBot="1" x14ac:dyDescent="0.3">
      <c r="A151" s="121" t="s">
        <v>42</v>
      </c>
      <c r="B151" s="122" t="s">
        <v>31</v>
      </c>
      <c r="C151" s="122" t="s">
        <v>87</v>
      </c>
      <c r="D151" s="122" t="s">
        <v>35</v>
      </c>
      <c r="E151" s="123">
        <v>400</v>
      </c>
      <c r="F151" s="124"/>
      <c r="G151" s="124"/>
    </row>
    <row r="152" spans="1:7" ht="38.25" customHeight="1" thickTop="1" thickBot="1" x14ac:dyDescent="0.3">
      <c r="A152" s="116" t="s">
        <v>41</v>
      </c>
      <c r="B152" s="117" t="s">
        <v>8</v>
      </c>
      <c r="C152" s="117" t="s">
        <v>9</v>
      </c>
      <c r="D152" s="117" t="s">
        <v>10</v>
      </c>
      <c r="E152" s="118">
        <v>400</v>
      </c>
      <c r="F152" s="119">
        <v>45114</v>
      </c>
      <c r="G152" s="117" t="s">
        <v>84</v>
      </c>
    </row>
    <row r="153" spans="1:7" ht="38.25" customHeight="1" thickBot="1" x14ac:dyDescent="0.3">
      <c r="A153" s="116" t="s">
        <v>41</v>
      </c>
      <c r="B153" s="117" t="s">
        <v>8</v>
      </c>
      <c r="C153" s="117" t="s">
        <v>9</v>
      </c>
      <c r="D153" s="117" t="s">
        <v>11</v>
      </c>
      <c r="E153" s="118">
        <v>400</v>
      </c>
      <c r="F153" s="119">
        <v>45109</v>
      </c>
      <c r="G153" s="117" t="s">
        <v>84</v>
      </c>
    </row>
    <row r="154" spans="1:7" ht="38.25" customHeight="1" thickBot="1" x14ac:dyDescent="0.3">
      <c r="A154" s="116" t="s">
        <v>41</v>
      </c>
      <c r="B154" s="117" t="s">
        <v>8</v>
      </c>
      <c r="C154" s="117" t="s">
        <v>9</v>
      </c>
      <c r="D154" s="117" t="s">
        <v>12</v>
      </c>
      <c r="E154" s="118">
        <v>400</v>
      </c>
      <c r="F154" s="119">
        <v>45109</v>
      </c>
      <c r="G154" s="117" t="s">
        <v>84</v>
      </c>
    </row>
    <row r="155" spans="1:7" ht="38.25" customHeight="1" thickBot="1" x14ac:dyDescent="0.3">
      <c r="A155" s="116" t="s">
        <v>41</v>
      </c>
      <c r="B155" s="117" t="s">
        <v>8</v>
      </c>
      <c r="C155" s="117" t="s">
        <v>9</v>
      </c>
      <c r="D155" s="117" t="s">
        <v>13</v>
      </c>
      <c r="E155" s="118">
        <v>400</v>
      </c>
      <c r="F155" s="119">
        <v>45110</v>
      </c>
      <c r="G155" s="117" t="s">
        <v>84</v>
      </c>
    </row>
    <row r="156" spans="1:7" ht="38.25" customHeight="1" thickBot="1" x14ac:dyDescent="0.3">
      <c r="A156" s="116" t="s">
        <v>41</v>
      </c>
      <c r="B156" s="117" t="s">
        <v>8</v>
      </c>
      <c r="C156" s="117" t="s">
        <v>9</v>
      </c>
      <c r="D156" s="117" t="s">
        <v>14</v>
      </c>
      <c r="E156" s="118">
        <v>400</v>
      </c>
      <c r="F156" s="119">
        <v>45111</v>
      </c>
      <c r="G156" s="117" t="s">
        <v>84</v>
      </c>
    </row>
    <row r="157" spans="1:7" ht="38.25" customHeight="1" thickBot="1" x14ac:dyDescent="0.3">
      <c r="A157" s="116" t="s">
        <v>41</v>
      </c>
      <c r="B157" s="117" t="s">
        <v>8</v>
      </c>
      <c r="C157" s="117" t="s">
        <v>9</v>
      </c>
      <c r="D157" s="117" t="s">
        <v>15</v>
      </c>
      <c r="E157" s="118">
        <v>400</v>
      </c>
      <c r="F157" s="119">
        <v>45112</v>
      </c>
      <c r="G157" s="117" t="s">
        <v>84</v>
      </c>
    </row>
    <row r="158" spans="1:7" ht="38.25" customHeight="1" thickBot="1" x14ac:dyDescent="0.3">
      <c r="A158" s="116" t="s">
        <v>41</v>
      </c>
      <c r="B158" s="117" t="s">
        <v>8</v>
      </c>
      <c r="C158" s="117" t="s">
        <v>9</v>
      </c>
      <c r="D158" s="117" t="s">
        <v>16</v>
      </c>
      <c r="E158" s="118">
        <v>400</v>
      </c>
      <c r="F158" s="119">
        <v>45113</v>
      </c>
      <c r="G158" s="117" t="s">
        <v>84</v>
      </c>
    </row>
    <row r="159" spans="1:7" ht="38.25" customHeight="1" thickBot="1" x14ac:dyDescent="0.3">
      <c r="A159" s="116" t="s">
        <v>41</v>
      </c>
      <c r="B159" s="117" t="s">
        <v>8</v>
      </c>
      <c r="C159" s="117" t="s">
        <v>9</v>
      </c>
      <c r="D159" s="117" t="s">
        <v>17</v>
      </c>
      <c r="E159" s="118">
        <v>400</v>
      </c>
      <c r="F159" s="119">
        <v>45114</v>
      </c>
      <c r="G159" s="117" t="s">
        <v>84</v>
      </c>
    </row>
    <row r="160" spans="1:7" ht="38.25" customHeight="1" thickBot="1" x14ac:dyDescent="0.3">
      <c r="A160" s="116" t="s">
        <v>41</v>
      </c>
      <c r="B160" s="117" t="s">
        <v>8</v>
      </c>
      <c r="C160" s="117" t="s">
        <v>9</v>
      </c>
      <c r="D160" s="117" t="s">
        <v>18</v>
      </c>
      <c r="E160" s="118">
        <v>400</v>
      </c>
      <c r="F160" s="119">
        <v>45115</v>
      </c>
      <c r="G160" s="117" t="s">
        <v>84</v>
      </c>
    </row>
    <row r="161" spans="1:7" ht="38.25" customHeight="1" thickBot="1" x14ac:dyDescent="0.3">
      <c r="A161" s="116" t="s">
        <v>41</v>
      </c>
      <c r="B161" s="117" t="s">
        <v>8</v>
      </c>
      <c r="C161" s="117" t="s">
        <v>19</v>
      </c>
      <c r="D161" s="117" t="s">
        <v>20</v>
      </c>
      <c r="E161" s="118">
        <v>400</v>
      </c>
      <c r="F161" s="119">
        <v>45116</v>
      </c>
      <c r="G161" s="117" t="s">
        <v>84</v>
      </c>
    </row>
    <row r="162" spans="1:7" ht="38.25" customHeight="1" thickBot="1" x14ac:dyDescent="0.3">
      <c r="A162" s="116" t="s">
        <v>41</v>
      </c>
      <c r="B162" s="117" t="s">
        <v>8</v>
      </c>
      <c r="C162" s="117" t="s">
        <v>19</v>
      </c>
      <c r="D162" s="117" t="s">
        <v>21</v>
      </c>
      <c r="E162" s="118">
        <v>400</v>
      </c>
      <c r="F162" s="119">
        <v>45111</v>
      </c>
      <c r="G162" s="117" t="s">
        <v>84</v>
      </c>
    </row>
    <row r="163" spans="1:7" ht="38.25" customHeight="1" thickBot="1" x14ac:dyDescent="0.3">
      <c r="A163" s="116" t="s">
        <v>41</v>
      </c>
      <c r="B163" s="117" t="s">
        <v>8</v>
      </c>
      <c r="C163" s="117" t="s">
        <v>19</v>
      </c>
      <c r="D163" s="117" t="s">
        <v>22</v>
      </c>
      <c r="E163" s="118">
        <v>400</v>
      </c>
      <c r="F163" s="119">
        <v>45112</v>
      </c>
      <c r="G163" s="117" t="s">
        <v>84</v>
      </c>
    </row>
    <row r="164" spans="1:7" ht="38.25" customHeight="1" thickBot="1" x14ac:dyDescent="0.3">
      <c r="A164" s="116" t="s">
        <v>41</v>
      </c>
      <c r="B164" s="117" t="s">
        <v>8</v>
      </c>
      <c r="C164" s="117" t="s">
        <v>23</v>
      </c>
      <c r="D164" s="117" t="s">
        <v>10</v>
      </c>
      <c r="E164" s="118">
        <v>400</v>
      </c>
      <c r="F164" s="119">
        <v>45113</v>
      </c>
      <c r="G164" s="117" t="s">
        <v>84</v>
      </c>
    </row>
    <row r="165" spans="1:7" ht="38.25" customHeight="1" thickBot="1" x14ac:dyDescent="0.3">
      <c r="A165" s="116" t="s">
        <v>41</v>
      </c>
      <c r="B165" s="117" t="s">
        <v>8</v>
      </c>
      <c r="C165" s="117" t="s">
        <v>23</v>
      </c>
      <c r="D165" s="117" t="s">
        <v>24</v>
      </c>
      <c r="E165" s="118">
        <v>400</v>
      </c>
      <c r="F165" s="119">
        <v>45114</v>
      </c>
      <c r="G165" s="117" t="s">
        <v>84</v>
      </c>
    </row>
    <row r="166" spans="1:7" ht="38.25" customHeight="1" thickBot="1" x14ac:dyDescent="0.3">
      <c r="A166" s="116" t="s">
        <v>41</v>
      </c>
      <c r="B166" s="117" t="s">
        <v>8</v>
      </c>
      <c r="C166" s="117" t="s">
        <v>23</v>
      </c>
      <c r="D166" s="117" t="s">
        <v>25</v>
      </c>
      <c r="E166" s="118">
        <v>400</v>
      </c>
      <c r="F166" s="119">
        <v>45110</v>
      </c>
      <c r="G166" s="117" t="s">
        <v>84</v>
      </c>
    </row>
    <row r="167" spans="1:7" ht="38.25" customHeight="1" thickBot="1" x14ac:dyDescent="0.3">
      <c r="A167" s="116" t="s">
        <v>41</v>
      </c>
      <c r="B167" s="117" t="s">
        <v>8</v>
      </c>
      <c r="C167" s="117" t="s">
        <v>23</v>
      </c>
      <c r="D167" s="117" t="s">
        <v>26</v>
      </c>
      <c r="E167" s="118">
        <v>400</v>
      </c>
      <c r="F167" s="119">
        <v>45111</v>
      </c>
      <c r="G167" s="117" t="s">
        <v>84</v>
      </c>
    </row>
    <row r="168" spans="1:7" ht="38.25" customHeight="1" thickBot="1" x14ac:dyDescent="0.3">
      <c r="A168" s="116" t="s">
        <v>41</v>
      </c>
      <c r="B168" s="117" t="s">
        <v>8</v>
      </c>
      <c r="C168" s="117" t="s">
        <v>23</v>
      </c>
      <c r="D168" s="117" t="s">
        <v>27</v>
      </c>
      <c r="E168" s="118">
        <v>400</v>
      </c>
      <c r="F168" s="119">
        <v>45112</v>
      </c>
      <c r="G168" s="117" t="s">
        <v>84</v>
      </c>
    </row>
    <row r="169" spans="1:7" ht="38.25" customHeight="1" thickBot="1" x14ac:dyDescent="0.3">
      <c r="A169" s="116" t="s">
        <v>41</v>
      </c>
      <c r="B169" s="117" t="s">
        <v>8</v>
      </c>
      <c r="C169" s="117" t="s">
        <v>23</v>
      </c>
      <c r="D169" s="117" t="s">
        <v>28</v>
      </c>
      <c r="E169" s="118">
        <v>400</v>
      </c>
      <c r="F169" s="119">
        <v>45113</v>
      </c>
      <c r="G169" s="117" t="s">
        <v>84</v>
      </c>
    </row>
    <row r="170" spans="1:7" ht="38.25" customHeight="1" thickBot="1" x14ac:dyDescent="0.3">
      <c r="A170" s="116" t="s">
        <v>41</v>
      </c>
      <c r="B170" s="117" t="s">
        <v>8</v>
      </c>
      <c r="C170" s="117" t="s">
        <v>23</v>
      </c>
      <c r="D170" s="117" t="s">
        <v>29</v>
      </c>
      <c r="E170" s="118">
        <v>400</v>
      </c>
      <c r="F170" s="119">
        <v>45114</v>
      </c>
      <c r="G170" s="117" t="s">
        <v>84</v>
      </c>
    </row>
    <row r="171" spans="1:7" ht="38.25" customHeight="1" thickBot="1" x14ac:dyDescent="0.3">
      <c r="A171" s="116" t="s">
        <v>41</v>
      </c>
      <c r="B171" s="117" t="s">
        <v>8</v>
      </c>
      <c r="C171" s="117" t="s">
        <v>23</v>
      </c>
      <c r="D171" s="117" t="s">
        <v>30</v>
      </c>
      <c r="E171" s="118">
        <v>400</v>
      </c>
      <c r="F171" s="119">
        <v>45115</v>
      </c>
      <c r="G171" s="117" t="s">
        <v>84</v>
      </c>
    </row>
    <row r="172" spans="1:7" ht="38.25" customHeight="1" thickBot="1" x14ac:dyDescent="0.3">
      <c r="A172" s="116" t="s">
        <v>41</v>
      </c>
      <c r="B172" s="117" t="s">
        <v>8</v>
      </c>
      <c r="C172" s="117" t="s">
        <v>23</v>
      </c>
      <c r="D172" s="117" t="s">
        <v>18</v>
      </c>
      <c r="E172" s="118">
        <v>400</v>
      </c>
      <c r="F172" s="119">
        <v>45116</v>
      </c>
      <c r="G172" s="117" t="s">
        <v>84</v>
      </c>
    </row>
    <row r="173" spans="1:7" ht="38.25" customHeight="1" thickBot="1" x14ac:dyDescent="0.3">
      <c r="A173" s="116" t="s">
        <v>41</v>
      </c>
      <c r="B173" s="117" t="s">
        <v>31</v>
      </c>
      <c r="C173" s="117" t="s">
        <v>86</v>
      </c>
      <c r="D173" s="117" t="s">
        <v>32</v>
      </c>
      <c r="E173" s="120">
        <v>400</v>
      </c>
      <c r="F173" s="117"/>
      <c r="G173" s="117"/>
    </row>
    <row r="174" spans="1:7" ht="38.25" customHeight="1" thickBot="1" x14ac:dyDescent="0.3">
      <c r="A174" s="116" t="s">
        <v>41</v>
      </c>
      <c r="B174" s="117" t="s">
        <v>31</v>
      </c>
      <c r="C174" s="117" t="s">
        <v>86</v>
      </c>
      <c r="D174" s="117" t="s">
        <v>33</v>
      </c>
      <c r="E174" s="120">
        <v>400</v>
      </c>
      <c r="F174" s="117"/>
      <c r="G174" s="117"/>
    </row>
    <row r="175" spans="1:7" ht="38.25" customHeight="1" thickBot="1" x14ac:dyDescent="0.3">
      <c r="A175" s="116" t="s">
        <v>41</v>
      </c>
      <c r="B175" s="117" t="s">
        <v>31</v>
      </c>
      <c r="C175" s="117" t="s">
        <v>87</v>
      </c>
      <c r="D175" s="117" t="s">
        <v>34</v>
      </c>
      <c r="E175" s="120">
        <v>400</v>
      </c>
      <c r="F175" s="117"/>
      <c r="G175" s="117"/>
    </row>
    <row r="176" spans="1:7" ht="38.25" customHeight="1" thickBot="1" x14ac:dyDescent="0.3">
      <c r="A176" s="121" t="s">
        <v>41</v>
      </c>
      <c r="B176" s="122" t="s">
        <v>31</v>
      </c>
      <c r="C176" s="122" t="s">
        <v>87</v>
      </c>
      <c r="D176" s="122" t="s">
        <v>35</v>
      </c>
      <c r="E176" s="123">
        <v>400</v>
      </c>
      <c r="F176" s="124"/>
      <c r="G176" s="124"/>
    </row>
    <row r="177" spans="1:7" ht="38.25" customHeight="1" thickTop="1" thickBot="1" x14ac:dyDescent="0.3">
      <c r="A177" s="116" t="s">
        <v>47</v>
      </c>
      <c r="B177" s="117" t="s">
        <v>8</v>
      </c>
      <c r="C177" s="117" t="s">
        <v>9</v>
      </c>
      <c r="D177" s="117" t="s">
        <v>10</v>
      </c>
      <c r="E177" s="118">
        <v>400</v>
      </c>
      <c r="F177" s="119">
        <v>45178</v>
      </c>
      <c r="G177" s="117" t="s">
        <v>84</v>
      </c>
    </row>
    <row r="178" spans="1:7" ht="38.25" customHeight="1" thickBot="1" x14ac:dyDescent="0.3">
      <c r="A178" s="116" t="s">
        <v>47</v>
      </c>
      <c r="B178" s="117" t="s">
        <v>8</v>
      </c>
      <c r="C178" s="117" t="s">
        <v>9</v>
      </c>
      <c r="D178" s="117" t="s">
        <v>11</v>
      </c>
      <c r="E178" s="118">
        <v>400</v>
      </c>
      <c r="F178" s="119">
        <v>45174</v>
      </c>
      <c r="G178" s="117" t="s">
        <v>84</v>
      </c>
    </row>
    <row r="179" spans="1:7" ht="38.25" customHeight="1" thickBot="1" x14ac:dyDescent="0.3">
      <c r="A179" s="116" t="s">
        <v>47</v>
      </c>
      <c r="B179" s="117" t="s">
        <v>8</v>
      </c>
      <c r="C179" s="117" t="s">
        <v>9</v>
      </c>
      <c r="D179" s="117" t="s">
        <v>12</v>
      </c>
      <c r="E179" s="118">
        <v>400</v>
      </c>
      <c r="F179" s="119">
        <v>45177</v>
      </c>
      <c r="G179" s="117" t="s">
        <v>84</v>
      </c>
    </row>
    <row r="180" spans="1:7" ht="38.25" customHeight="1" thickBot="1" x14ac:dyDescent="0.3">
      <c r="A180" s="116" t="s">
        <v>47</v>
      </c>
      <c r="B180" s="117" t="s">
        <v>8</v>
      </c>
      <c r="C180" s="117" t="s">
        <v>9</v>
      </c>
      <c r="D180" s="117" t="s">
        <v>13</v>
      </c>
      <c r="E180" s="118">
        <v>400</v>
      </c>
      <c r="F180" s="119">
        <v>45173</v>
      </c>
      <c r="G180" s="117" t="s">
        <v>84</v>
      </c>
    </row>
    <row r="181" spans="1:7" ht="38.25" customHeight="1" thickBot="1" x14ac:dyDescent="0.3">
      <c r="A181" s="116" t="s">
        <v>47</v>
      </c>
      <c r="B181" s="117" t="s">
        <v>8</v>
      </c>
      <c r="C181" s="117" t="s">
        <v>9</v>
      </c>
      <c r="D181" s="117" t="s">
        <v>14</v>
      </c>
      <c r="E181" s="118">
        <v>400</v>
      </c>
      <c r="F181" s="119">
        <v>45175</v>
      </c>
      <c r="G181" s="117" t="s">
        <v>84</v>
      </c>
    </row>
    <row r="182" spans="1:7" ht="38.25" customHeight="1" thickBot="1" x14ac:dyDescent="0.3">
      <c r="A182" s="116" t="s">
        <v>47</v>
      </c>
      <c r="B182" s="117" t="s">
        <v>8</v>
      </c>
      <c r="C182" s="117" t="s">
        <v>9</v>
      </c>
      <c r="D182" s="117" t="s">
        <v>15</v>
      </c>
      <c r="E182" s="118">
        <v>400</v>
      </c>
      <c r="F182" s="119">
        <v>45176</v>
      </c>
      <c r="G182" s="117" t="s">
        <v>84</v>
      </c>
    </row>
    <row r="183" spans="1:7" ht="38.25" customHeight="1" thickBot="1" x14ac:dyDescent="0.3">
      <c r="A183" s="116" t="s">
        <v>47</v>
      </c>
      <c r="B183" s="117" t="s">
        <v>8</v>
      </c>
      <c r="C183" s="117" t="s">
        <v>9</v>
      </c>
      <c r="D183" s="117" t="s">
        <v>16</v>
      </c>
      <c r="E183" s="118">
        <v>400</v>
      </c>
      <c r="F183" s="119">
        <v>45172</v>
      </c>
      <c r="G183" s="117" t="s">
        <v>84</v>
      </c>
    </row>
    <row r="184" spans="1:7" ht="38.25" customHeight="1" thickBot="1" x14ac:dyDescent="0.3">
      <c r="A184" s="116" t="s">
        <v>47</v>
      </c>
      <c r="B184" s="117" t="s">
        <v>8</v>
      </c>
      <c r="C184" s="117" t="s">
        <v>9</v>
      </c>
      <c r="D184" s="117" t="s">
        <v>17</v>
      </c>
      <c r="E184" s="118">
        <v>400</v>
      </c>
      <c r="F184" s="119">
        <v>45176</v>
      </c>
      <c r="G184" s="117" t="s">
        <v>84</v>
      </c>
    </row>
    <row r="185" spans="1:7" ht="38.25" customHeight="1" thickBot="1" x14ac:dyDescent="0.3">
      <c r="A185" s="116" t="s">
        <v>47</v>
      </c>
      <c r="B185" s="117" t="s">
        <v>8</v>
      </c>
      <c r="C185" s="117" t="s">
        <v>9</v>
      </c>
      <c r="D185" s="117" t="s">
        <v>18</v>
      </c>
      <c r="E185" s="118">
        <v>400</v>
      </c>
      <c r="F185" s="119">
        <v>45177</v>
      </c>
      <c r="G185" s="117" t="s">
        <v>84</v>
      </c>
    </row>
    <row r="186" spans="1:7" ht="38.25" customHeight="1" thickBot="1" x14ac:dyDescent="0.3">
      <c r="A186" s="116" t="s">
        <v>47</v>
      </c>
      <c r="B186" s="117" t="s">
        <v>8</v>
      </c>
      <c r="C186" s="117" t="s">
        <v>19</v>
      </c>
      <c r="D186" s="117" t="s">
        <v>20</v>
      </c>
      <c r="E186" s="118">
        <v>400</v>
      </c>
      <c r="F186" s="119">
        <v>45173</v>
      </c>
      <c r="G186" s="117" t="s">
        <v>84</v>
      </c>
    </row>
    <row r="187" spans="1:7" ht="38.25" customHeight="1" thickBot="1" x14ac:dyDescent="0.3">
      <c r="A187" s="116" t="s">
        <v>47</v>
      </c>
      <c r="B187" s="117" t="s">
        <v>8</v>
      </c>
      <c r="C187" s="117" t="s">
        <v>19</v>
      </c>
      <c r="D187" s="117" t="s">
        <v>21</v>
      </c>
      <c r="E187" s="118">
        <v>400</v>
      </c>
      <c r="F187" s="119">
        <v>45173</v>
      </c>
      <c r="G187" s="117" t="s">
        <v>84</v>
      </c>
    </row>
    <row r="188" spans="1:7" ht="38.25" customHeight="1" thickBot="1" x14ac:dyDescent="0.3">
      <c r="A188" s="116" t="s">
        <v>47</v>
      </c>
      <c r="B188" s="117" t="s">
        <v>8</v>
      </c>
      <c r="C188" s="117" t="s">
        <v>19</v>
      </c>
      <c r="D188" s="117" t="s">
        <v>22</v>
      </c>
      <c r="E188" s="118">
        <v>400</v>
      </c>
      <c r="F188" s="119">
        <v>45170</v>
      </c>
      <c r="G188" s="117" t="s">
        <v>84</v>
      </c>
    </row>
    <row r="189" spans="1:7" ht="38.25" customHeight="1" thickBot="1" x14ac:dyDescent="0.3">
      <c r="A189" s="116" t="s">
        <v>47</v>
      </c>
      <c r="B189" s="117" t="s">
        <v>8</v>
      </c>
      <c r="C189" s="117" t="s">
        <v>23</v>
      </c>
      <c r="D189" s="117" t="s">
        <v>10</v>
      </c>
      <c r="E189" s="118">
        <v>400</v>
      </c>
      <c r="F189" s="119">
        <v>45175</v>
      </c>
      <c r="G189" s="117" t="s">
        <v>84</v>
      </c>
    </row>
    <row r="190" spans="1:7" ht="38.25" customHeight="1" thickBot="1" x14ac:dyDescent="0.3">
      <c r="A190" s="116" t="s">
        <v>47</v>
      </c>
      <c r="B190" s="117" t="s">
        <v>8</v>
      </c>
      <c r="C190" s="117" t="s">
        <v>23</v>
      </c>
      <c r="D190" s="117" t="s">
        <v>24</v>
      </c>
      <c r="E190" s="118">
        <v>400</v>
      </c>
      <c r="F190" s="119">
        <v>45170</v>
      </c>
      <c r="G190" s="117" t="s">
        <v>84</v>
      </c>
    </row>
    <row r="191" spans="1:7" ht="38.25" customHeight="1" thickBot="1" x14ac:dyDescent="0.3">
      <c r="A191" s="116" t="s">
        <v>47</v>
      </c>
      <c r="B191" s="117" t="s">
        <v>8</v>
      </c>
      <c r="C191" s="117" t="s">
        <v>23</v>
      </c>
      <c r="D191" s="117" t="s">
        <v>25</v>
      </c>
      <c r="E191" s="118">
        <v>400</v>
      </c>
      <c r="F191" s="119">
        <v>45172</v>
      </c>
      <c r="G191" s="117" t="s">
        <v>84</v>
      </c>
    </row>
    <row r="192" spans="1:7" ht="38.25" customHeight="1" thickBot="1" x14ac:dyDescent="0.3">
      <c r="A192" s="116" t="s">
        <v>47</v>
      </c>
      <c r="B192" s="117" t="s">
        <v>8</v>
      </c>
      <c r="C192" s="117" t="s">
        <v>23</v>
      </c>
      <c r="D192" s="117" t="s">
        <v>26</v>
      </c>
      <c r="E192" s="118">
        <v>400</v>
      </c>
      <c r="F192" s="119">
        <v>45173</v>
      </c>
      <c r="G192" s="117" t="s">
        <v>84</v>
      </c>
    </row>
    <row r="193" spans="1:7" ht="38.25" customHeight="1" thickBot="1" x14ac:dyDescent="0.3">
      <c r="A193" s="116" t="s">
        <v>47</v>
      </c>
      <c r="B193" s="117" t="s">
        <v>8</v>
      </c>
      <c r="C193" s="117" t="s">
        <v>23</v>
      </c>
      <c r="D193" s="117" t="s">
        <v>27</v>
      </c>
      <c r="E193" s="118">
        <v>400</v>
      </c>
      <c r="F193" s="119">
        <v>45175</v>
      </c>
      <c r="G193" s="117" t="s">
        <v>84</v>
      </c>
    </row>
    <row r="194" spans="1:7" ht="38.25" customHeight="1" thickBot="1" x14ac:dyDescent="0.3">
      <c r="A194" s="116" t="s">
        <v>47</v>
      </c>
      <c r="B194" s="117" t="s">
        <v>8</v>
      </c>
      <c r="C194" s="117" t="s">
        <v>23</v>
      </c>
      <c r="D194" s="117" t="s">
        <v>28</v>
      </c>
      <c r="E194" s="118">
        <v>400</v>
      </c>
      <c r="F194" s="119">
        <v>45176</v>
      </c>
      <c r="G194" s="117" t="s">
        <v>84</v>
      </c>
    </row>
    <row r="195" spans="1:7" ht="38.25" customHeight="1" thickBot="1" x14ac:dyDescent="0.3">
      <c r="A195" s="116" t="s">
        <v>47</v>
      </c>
      <c r="B195" s="117" t="s">
        <v>8</v>
      </c>
      <c r="C195" s="117" t="s">
        <v>23</v>
      </c>
      <c r="D195" s="117" t="s">
        <v>29</v>
      </c>
      <c r="E195" s="118">
        <v>400</v>
      </c>
      <c r="F195" s="119">
        <v>45177</v>
      </c>
      <c r="G195" s="117" t="s">
        <v>84</v>
      </c>
    </row>
    <row r="196" spans="1:7" ht="38.25" customHeight="1" thickBot="1" x14ac:dyDescent="0.3">
      <c r="A196" s="116" t="s">
        <v>47</v>
      </c>
      <c r="B196" s="117" t="s">
        <v>8</v>
      </c>
      <c r="C196" s="117" t="s">
        <v>23</v>
      </c>
      <c r="D196" s="117" t="s">
        <v>30</v>
      </c>
      <c r="E196" s="118">
        <v>400</v>
      </c>
      <c r="F196" s="119">
        <v>45178</v>
      </c>
      <c r="G196" s="117" t="s">
        <v>84</v>
      </c>
    </row>
    <row r="197" spans="1:7" ht="38.25" customHeight="1" thickBot="1" x14ac:dyDescent="0.3">
      <c r="A197" s="116" t="s">
        <v>47</v>
      </c>
      <c r="B197" s="117" t="s">
        <v>8</v>
      </c>
      <c r="C197" s="117" t="s">
        <v>23</v>
      </c>
      <c r="D197" s="117" t="s">
        <v>18</v>
      </c>
      <c r="E197" s="118">
        <v>400</v>
      </c>
      <c r="F197" s="119">
        <v>45173</v>
      </c>
      <c r="G197" s="117" t="s">
        <v>84</v>
      </c>
    </row>
    <row r="198" spans="1:7" ht="38.25" customHeight="1" thickBot="1" x14ac:dyDescent="0.3">
      <c r="A198" s="116" t="s">
        <v>47</v>
      </c>
      <c r="B198" s="117" t="s">
        <v>31</v>
      </c>
      <c r="C198" s="117" t="s">
        <v>86</v>
      </c>
      <c r="D198" s="117" t="s">
        <v>32</v>
      </c>
      <c r="E198" s="120">
        <v>400</v>
      </c>
      <c r="F198" s="117"/>
      <c r="G198" s="117"/>
    </row>
    <row r="199" spans="1:7" ht="38.25" customHeight="1" thickBot="1" x14ac:dyDescent="0.3">
      <c r="A199" s="116" t="s">
        <v>47</v>
      </c>
      <c r="B199" s="117" t="s">
        <v>31</v>
      </c>
      <c r="C199" s="117" t="s">
        <v>86</v>
      </c>
      <c r="D199" s="117" t="s">
        <v>33</v>
      </c>
      <c r="E199" s="120">
        <v>400</v>
      </c>
      <c r="F199" s="117"/>
      <c r="G199" s="117"/>
    </row>
    <row r="200" spans="1:7" ht="38.25" customHeight="1" thickBot="1" x14ac:dyDescent="0.3">
      <c r="A200" s="116" t="s">
        <v>47</v>
      </c>
      <c r="B200" s="117" t="s">
        <v>31</v>
      </c>
      <c r="C200" s="117" t="s">
        <v>87</v>
      </c>
      <c r="D200" s="117" t="s">
        <v>34</v>
      </c>
      <c r="E200" s="120">
        <v>400</v>
      </c>
      <c r="F200" s="117"/>
      <c r="G200" s="117"/>
    </row>
    <row r="201" spans="1:7" ht="38.25" customHeight="1" thickBot="1" x14ac:dyDescent="0.3">
      <c r="A201" s="121" t="s">
        <v>47</v>
      </c>
      <c r="B201" s="122" t="s">
        <v>31</v>
      </c>
      <c r="C201" s="122" t="s">
        <v>87</v>
      </c>
      <c r="D201" s="122" t="s">
        <v>35</v>
      </c>
      <c r="E201" s="123">
        <v>400</v>
      </c>
      <c r="F201" s="124"/>
      <c r="G201" s="124"/>
    </row>
    <row r="202" spans="1:7" ht="38.25" customHeight="1" thickTop="1" thickBot="1" x14ac:dyDescent="0.3">
      <c r="A202" s="116" t="s">
        <v>46</v>
      </c>
      <c r="B202" s="117" t="s">
        <v>8</v>
      </c>
      <c r="C202" s="117" t="s">
        <v>9</v>
      </c>
      <c r="D202" s="117" t="s">
        <v>10</v>
      </c>
      <c r="E202" s="118">
        <v>400</v>
      </c>
      <c r="F202" s="119">
        <v>45200</v>
      </c>
      <c r="G202" s="117" t="s">
        <v>84</v>
      </c>
    </row>
    <row r="203" spans="1:7" ht="38.25" customHeight="1" thickBot="1" x14ac:dyDescent="0.3">
      <c r="A203" s="116" t="s">
        <v>46</v>
      </c>
      <c r="B203" s="117" t="s">
        <v>8</v>
      </c>
      <c r="C203" s="117" t="s">
        <v>9</v>
      </c>
      <c r="D203" s="117" t="s">
        <v>11</v>
      </c>
      <c r="E203" s="118">
        <v>400</v>
      </c>
      <c r="F203" s="119">
        <v>45202</v>
      </c>
      <c r="G203" s="117" t="s">
        <v>84</v>
      </c>
    </row>
    <row r="204" spans="1:7" ht="38.25" customHeight="1" thickBot="1" x14ac:dyDescent="0.3">
      <c r="A204" s="116" t="s">
        <v>46</v>
      </c>
      <c r="B204" s="117" t="s">
        <v>8</v>
      </c>
      <c r="C204" s="117" t="s">
        <v>9</v>
      </c>
      <c r="D204" s="117" t="s">
        <v>12</v>
      </c>
      <c r="E204" s="118">
        <v>400</v>
      </c>
      <c r="F204" s="119">
        <v>45200</v>
      </c>
      <c r="G204" s="117" t="s">
        <v>84</v>
      </c>
    </row>
    <row r="205" spans="1:7" ht="38.25" customHeight="1" thickBot="1" x14ac:dyDescent="0.3">
      <c r="A205" s="116" t="s">
        <v>46</v>
      </c>
      <c r="B205" s="117" t="s">
        <v>8</v>
      </c>
      <c r="C205" s="117" t="s">
        <v>9</v>
      </c>
      <c r="D205" s="117" t="s">
        <v>13</v>
      </c>
      <c r="E205" s="118">
        <v>400</v>
      </c>
      <c r="F205" s="119">
        <v>45203</v>
      </c>
      <c r="G205" s="117" t="s">
        <v>84</v>
      </c>
    </row>
    <row r="206" spans="1:7" ht="38.25" customHeight="1" thickBot="1" x14ac:dyDescent="0.3">
      <c r="A206" s="116" t="s">
        <v>46</v>
      </c>
      <c r="B206" s="117" t="s">
        <v>8</v>
      </c>
      <c r="C206" s="117" t="s">
        <v>9</v>
      </c>
      <c r="D206" s="117" t="s">
        <v>14</v>
      </c>
      <c r="E206" s="118">
        <v>400</v>
      </c>
      <c r="F206" s="119">
        <v>45205</v>
      </c>
      <c r="G206" s="117" t="s">
        <v>84</v>
      </c>
    </row>
    <row r="207" spans="1:7" ht="38.25" customHeight="1" thickBot="1" x14ac:dyDescent="0.3">
      <c r="A207" s="116" t="s">
        <v>46</v>
      </c>
      <c r="B207" s="117" t="s">
        <v>8</v>
      </c>
      <c r="C207" s="117" t="s">
        <v>9</v>
      </c>
      <c r="D207" s="117" t="s">
        <v>15</v>
      </c>
      <c r="E207" s="118">
        <v>400</v>
      </c>
      <c r="F207" s="119">
        <v>45206</v>
      </c>
      <c r="G207" s="117" t="s">
        <v>84</v>
      </c>
    </row>
    <row r="208" spans="1:7" ht="38.25" customHeight="1" thickBot="1" x14ac:dyDescent="0.3">
      <c r="A208" s="116" t="s">
        <v>46</v>
      </c>
      <c r="B208" s="117" t="s">
        <v>8</v>
      </c>
      <c r="C208" s="117" t="s">
        <v>9</v>
      </c>
      <c r="D208" s="117" t="s">
        <v>16</v>
      </c>
      <c r="E208" s="118">
        <v>400</v>
      </c>
      <c r="F208" s="119">
        <v>45205</v>
      </c>
      <c r="G208" s="117" t="s">
        <v>84</v>
      </c>
    </row>
    <row r="209" spans="1:7" ht="38.25" customHeight="1" thickBot="1" x14ac:dyDescent="0.3">
      <c r="A209" s="116" t="s">
        <v>46</v>
      </c>
      <c r="B209" s="117" t="s">
        <v>8</v>
      </c>
      <c r="C209" s="117" t="s">
        <v>9</v>
      </c>
      <c r="D209" s="117" t="s">
        <v>17</v>
      </c>
      <c r="E209" s="118">
        <v>400</v>
      </c>
      <c r="F209" s="119">
        <v>45206</v>
      </c>
      <c r="G209" s="117" t="s">
        <v>84</v>
      </c>
    </row>
    <row r="210" spans="1:7" ht="38.25" customHeight="1" thickBot="1" x14ac:dyDescent="0.3">
      <c r="A210" s="116" t="s">
        <v>46</v>
      </c>
      <c r="B210" s="117" t="s">
        <v>8</v>
      </c>
      <c r="C210" s="117" t="s">
        <v>9</v>
      </c>
      <c r="D210" s="117" t="s">
        <v>18</v>
      </c>
      <c r="E210" s="118">
        <v>400</v>
      </c>
      <c r="F210" s="119">
        <v>45207</v>
      </c>
      <c r="G210" s="117" t="s">
        <v>84</v>
      </c>
    </row>
    <row r="211" spans="1:7" ht="38.25" customHeight="1" thickBot="1" x14ac:dyDescent="0.3">
      <c r="A211" s="116" t="s">
        <v>46</v>
      </c>
      <c r="B211" s="117" t="s">
        <v>8</v>
      </c>
      <c r="C211" s="117" t="s">
        <v>19</v>
      </c>
      <c r="D211" s="117" t="s">
        <v>20</v>
      </c>
      <c r="E211" s="118">
        <v>400</v>
      </c>
      <c r="F211" s="119">
        <v>45208</v>
      </c>
      <c r="G211" s="117" t="s">
        <v>84</v>
      </c>
    </row>
    <row r="212" spans="1:7" ht="38.25" customHeight="1" thickBot="1" x14ac:dyDescent="0.3">
      <c r="A212" s="116" t="s">
        <v>46</v>
      </c>
      <c r="B212" s="117" t="s">
        <v>8</v>
      </c>
      <c r="C212" s="117" t="s">
        <v>19</v>
      </c>
      <c r="D212" s="117" t="s">
        <v>21</v>
      </c>
      <c r="E212" s="118">
        <v>400</v>
      </c>
      <c r="F212" s="119">
        <v>45203</v>
      </c>
      <c r="G212" s="117" t="s">
        <v>84</v>
      </c>
    </row>
    <row r="213" spans="1:7" ht="38.25" customHeight="1" thickBot="1" x14ac:dyDescent="0.3">
      <c r="A213" s="116" t="s">
        <v>46</v>
      </c>
      <c r="B213" s="117" t="s">
        <v>8</v>
      </c>
      <c r="C213" s="117" t="s">
        <v>19</v>
      </c>
      <c r="D213" s="117" t="s">
        <v>22</v>
      </c>
      <c r="E213" s="118">
        <v>400</v>
      </c>
      <c r="F213" s="119">
        <v>45204</v>
      </c>
      <c r="G213" s="117" t="s">
        <v>84</v>
      </c>
    </row>
    <row r="214" spans="1:7" ht="38.25" customHeight="1" thickBot="1" x14ac:dyDescent="0.3">
      <c r="A214" s="116" t="s">
        <v>46</v>
      </c>
      <c r="B214" s="117" t="s">
        <v>8</v>
      </c>
      <c r="C214" s="117" t="s">
        <v>23</v>
      </c>
      <c r="D214" s="117" t="s">
        <v>10</v>
      </c>
      <c r="E214" s="118">
        <v>400</v>
      </c>
      <c r="F214" s="119">
        <v>45205</v>
      </c>
      <c r="G214" s="117" t="s">
        <v>84</v>
      </c>
    </row>
    <row r="215" spans="1:7" ht="38.25" customHeight="1" thickBot="1" x14ac:dyDescent="0.3">
      <c r="A215" s="116" t="s">
        <v>46</v>
      </c>
      <c r="B215" s="117" t="s">
        <v>8</v>
      </c>
      <c r="C215" s="117" t="s">
        <v>23</v>
      </c>
      <c r="D215" s="117" t="s">
        <v>24</v>
      </c>
      <c r="E215" s="118">
        <v>400</v>
      </c>
      <c r="F215" s="119">
        <v>45206</v>
      </c>
      <c r="G215" s="117" t="s">
        <v>84</v>
      </c>
    </row>
    <row r="216" spans="1:7" ht="38.25" customHeight="1" thickBot="1" x14ac:dyDescent="0.3">
      <c r="A216" s="116" t="s">
        <v>46</v>
      </c>
      <c r="B216" s="117" t="s">
        <v>8</v>
      </c>
      <c r="C216" s="117" t="s">
        <v>23</v>
      </c>
      <c r="D216" s="117" t="s">
        <v>25</v>
      </c>
      <c r="E216" s="118">
        <v>400</v>
      </c>
      <c r="F216" s="119">
        <v>45202</v>
      </c>
      <c r="G216" s="117" t="s">
        <v>84</v>
      </c>
    </row>
    <row r="217" spans="1:7" ht="38.25" customHeight="1" thickBot="1" x14ac:dyDescent="0.3">
      <c r="A217" s="116" t="s">
        <v>46</v>
      </c>
      <c r="B217" s="117" t="s">
        <v>8</v>
      </c>
      <c r="C217" s="117" t="s">
        <v>23</v>
      </c>
      <c r="D217" s="117" t="s">
        <v>26</v>
      </c>
      <c r="E217" s="118">
        <v>400</v>
      </c>
      <c r="F217" s="119">
        <v>45203</v>
      </c>
      <c r="G217" s="117" t="s">
        <v>84</v>
      </c>
    </row>
    <row r="218" spans="1:7" ht="38.25" customHeight="1" thickBot="1" x14ac:dyDescent="0.3">
      <c r="A218" s="116" t="s">
        <v>46</v>
      </c>
      <c r="B218" s="117" t="s">
        <v>8</v>
      </c>
      <c r="C218" s="117" t="s">
        <v>23</v>
      </c>
      <c r="D218" s="117" t="s">
        <v>27</v>
      </c>
      <c r="E218" s="118">
        <v>400</v>
      </c>
      <c r="F218" s="119">
        <v>45205</v>
      </c>
      <c r="G218" s="117" t="s">
        <v>84</v>
      </c>
    </row>
    <row r="219" spans="1:7" ht="38.25" customHeight="1" thickBot="1" x14ac:dyDescent="0.3">
      <c r="A219" s="116" t="s">
        <v>46</v>
      </c>
      <c r="B219" s="117" t="s">
        <v>8</v>
      </c>
      <c r="C219" s="117" t="s">
        <v>23</v>
      </c>
      <c r="D219" s="117" t="s">
        <v>28</v>
      </c>
      <c r="E219" s="118">
        <v>400</v>
      </c>
      <c r="F219" s="119">
        <v>45206</v>
      </c>
      <c r="G219" s="117" t="s">
        <v>84</v>
      </c>
    </row>
    <row r="220" spans="1:7" ht="38.25" customHeight="1" thickBot="1" x14ac:dyDescent="0.3">
      <c r="A220" s="116" t="s">
        <v>46</v>
      </c>
      <c r="B220" s="117" t="s">
        <v>8</v>
      </c>
      <c r="C220" s="117" t="s">
        <v>23</v>
      </c>
      <c r="D220" s="117" t="s">
        <v>29</v>
      </c>
      <c r="E220" s="118">
        <v>400</v>
      </c>
      <c r="F220" s="119">
        <v>45207</v>
      </c>
      <c r="G220" s="117" t="s">
        <v>84</v>
      </c>
    </row>
    <row r="221" spans="1:7" ht="38.25" customHeight="1" thickBot="1" x14ac:dyDescent="0.3">
      <c r="A221" s="116" t="s">
        <v>46</v>
      </c>
      <c r="B221" s="117" t="s">
        <v>8</v>
      </c>
      <c r="C221" s="117" t="s">
        <v>23</v>
      </c>
      <c r="D221" s="117" t="s">
        <v>30</v>
      </c>
      <c r="E221" s="118">
        <v>400</v>
      </c>
      <c r="F221" s="119">
        <v>45208</v>
      </c>
      <c r="G221" s="117" t="s">
        <v>84</v>
      </c>
    </row>
    <row r="222" spans="1:7" ht="38.25" customHeight="1" thickBot="1" x14ac:dyDescent="0.3">
      <c r="A222" s="116" t="s">
        <v>46</v>
      </c>
      <c r="B222" s="117" t="s">
        <v>8</v>
      </c>
      <c r="C222" s="117" t="s">
        <v>23</v>
      </c>
      <c r="D222" s="117" t="s">
        <v>18</v>
      </c>
      <c r="E222" s="118">
        <v>400</v>
      </c>
      <c r="F222" s="119">
        <v>45203</v>
      </c>
      <c r="G222" s="117" t="s">
        <v>84</v>
      </c>
    </row>
    <row r="223" spans="1:7" ht="38.25" customHeight="1" thickBot="1" x14ac:dyDescent="0.3">
      <c r="A223" s="116" t="s">
        <v>46</v>
      </c>
      <c r="B223" s="117" t="s">
        <v>31</v>
      </c>
      <c r="C223" s="117" t="s">
        <v>86</v>
      </c>
      <c r="D223" s="117" t="s">
        <v>32</v>
      </c>
      <c r="E223" s="120">
        <v>400</v>
      </c>
      <c r="F223" s="117"/>
      <c r="G223" s="117"/>
    </row>
    <row r="224" spans="1:7" ht="38.25" customHeight="1" thickBot="1" x14ac:dyDescent="0.3">
      <c r="A224" s="116" t="s">
        <v>46</v>
      </c>
      <c r="B224" s="117" t="s">
        <v>31</v>
      </c>
      <c r="C224" s="117" t="s">
        <v>86</v>
      </c>
      <c r="D224" s="117" t="s">
        <v>33</v>
      </c>
      <c r="E224" s="120">
        <v>400</v>
      </c>
      <c r="F224" s="117"/>
      <c r="G224" s="117"/>
    </row>
    <row r="225" spans="1:7" ht="38.25" customHeight="1" thickBot="1" x14ac:dyDescent="0.3">
      <c r="A225" s="116" t="s">
        <v>46</v>
      </c>
      <c r="B225" s="117" t="s">
        <v>31</v>
      </c>
      <c r="C225" s="117" t="s">
        <v>87</v>
      </c>
      <c r="D225" s="117" t="s">
        <v>34</v>
      </c>
      <c r="E225" s="120">
        <v>400</v>
      </c>
      <c r="F225" s="117"/>
      <c r="G225" s="117"/>
    </row>
    <row r="226" spans="1:7" ht="38.25" customHeight="1" thickBot="1" x14ac:dyDescent="0.3">
      <c r="A226" s="121" t="s">
        <v>46</v>
      </c>
      <c r="B226" s="122" t="s">
        <v>31</v>
      </c>
      <c r="C226" s="122" t="s">
        <v>87</v>
      </c>
      <c r="D226" s="122" t="s">
        <v>35</v>
      </c>
      <c r="E226" s="123">
        <v>400</v>
      </c>
      <c r="F226" s="124"/>
      <c r="G226" s="124"/>
    </row>
    <row r="227" spans="1:7" ht="38.25" customHeight="1" thickTop="1" thickBot="1" x14ac:dyDescent="0.3">
      <c r="A227" s="116" t="s">
        <v>45</v>
      </c>
      <c r="B227" s="117" t="s">
        <v>8</v>
      </c>
      <c r="C227" s="117" t="s">
        <v>9</v>
      </c>
      <c r="D227" s="117" t="s">
        <v>10</v>
      </c>
      <c r="E227" s="118">
        <v>400</v>
      </c>
      <c r="F227" s="119">
        <v>45238</v>
      </c>
      <c r="G227" s="117" t="s">
        <v>84</v>
      </c>
    </row>
    <row r="228" spans="1:7" ht="38.25" customHeight="1" thickBot="1" x14ac:dyDescent="0.3">
      <c r="A228" s="116" t="s">
        <v>45</v>
      </c>
      <c r="B228" s="117" t="s">
        <v>8</v>
      </c>
      <c r="C228" s="117" t="s">
        <v>9</v>
      </c>
      <c r="D228" s="117" t="s">
        <v>11</v>
      </c>
      <c r="E228" s="118">
        <v>400</v>
      </c>
      <c r="F228" s="119">
        <v>45233</v>
      </c>
      <c r="G228" s="117" t="s">
        <v>84</v>
      </c>
    </row>
    <row r="229" spans="1:7" ht="38.25" customHeight="1" thickBot="1" x14ac:dyDescent="0.3">
      <c r="A229" s="116" t="s">
        <v>45</v>
      </c>
      <c r="B229" s="117" t="s">
        <v>8</v>
      </c>
      <c r="C229" s="117" t="s">
        <v>9</v>
      </c>
      <c r="D229" s="117" t="s">
        <v>12</v>
      </c>
      <c r="E229" s="118">
        <v>400</v>
      </c>
      <c r="F229" s="119">
        <v>45234</v>
      </c>
      <c r="G229" s="117" t="s">
        <v>84</v>
      </c>
    </row>
    <row r="230" spans="1:7" ht="38.25" customHeight="1" thickBot="1" x14ac:dyDescent="0.3">
      <c r="A230" s="116" t="s">
        <v>45</v>
      </c>
      <c r="B230" s="117" t="s">
        <v>8</v>
      </c>
      <c r="C230" s="117" t="s">
        <v>9</v>
      </c>
      <c r="D230" s="117" t="s">
        <v>13</v>
      </c>
      <c r="E230" s="118">
        <v>400</v>
      </c>
      <c r="F230" s="119">
        <v>45234</v>
      </c>
      <c r="G230" s="117" t="s">
        <v>84</v>
      </c>
    </row>
    <row r="231" spans="1:7" ht="38.25" customHeight="1" thickBot="1" x14ac:dyDescent="0.3">
      <c r="A231" s="116" t="s">
        <v>45</v>
      </c>
      <c r="B231" s="117" t="s">
        <v>8</v>
      </c>
      <c r="C231" s="117" t="s">
        <v>9</v>
      </c>
      <c r="D231" s="117" t="s">
        <v>14</v>
      </c>
      <c r="E231" s="118">
        <v>400</v>
      </c>
      <c r="F231" s="119">
        <v>45236</v>
      </c>
      <c r="G231" s="117" t="s">
        <v>84</v>
      </c>
    </row>
    <row r="232" spans="1:7" ht="38.25" customHeight="1" thickBot="1" x14ac:dyDescent="0.3">
      <c r="A232" s="116" t="s">
        <v>45</v>
      </c>
      <c r="B232" s="117" t="s">
        <v>8</v>
      </c>
      <c r="C232" s="117" t="s">
        <v>9</v>
      </c>
      <c r="D232" s="117" t="s">
        <v>15</v>
      </c>
      <c r="E232" s="118">
        <v>400</v>
      </c>
      <c r="F232" s="119">
        <v>45237</v>
      </c>
      <c r="G232" s="117" t="s">
        <v>84</v>
      </c>
    </row>
    <row r="233" spans="1:7" ht="38.25" customHeight="1" thickBot="1" x14ac:dyDescent="0.3">
      <c r="A233" s="116" t="s">
        <v>45</v>
      </c>
      <c r="B233" s="117" t="s">
        <v>8</v>
      </c>
      <c r="C233" s="117" t="s">
        <v>9</v>
      </c>
      <c r="D233" s="117" t="s">
        <v>16</v>
      </c>
      <c r="E233" s="118">
        <v>400</v>
      </c>
      <c r="F233" s="119">
        <v>45236</v>
      </c>
      <c r="G233" s="117" t="s">
        <v>84</v>
      </c>
    </row>
    <row r="234" spans="1:7" ht="38.25" customHeight="1" thickBot="1" x14ac:dyDescent="0.3">
      <c r="A234" s="116" t="s">
        <v>45</v>
      </c>
      <c r="B234" s="117" t="s">
        <v>8</v>
      </c>
      <c r="C234" s="117" t="s">
        <v>9</v>
      </c>
      <c r="D234" s="117" t="s">
        <v>17</v>
      </c>
      <c r="E234" s="118">
        <v>400</v>
      </c>
      <c r="F234" s="119">
        <v>45237</v>
      </c>
      <c r="G234" s="117" t="s">
        <v>84</v>
      </c>
    </row>
    <row r="235" spans="1:7" ht="38.25" customHeight="1" thickBot="1" x14ac:dyDescent="0.3">
      <c r="A235" s="116" t="s">
        <v>45</v>
      </c>
      <c r="B235" s="117" t="s">
        <v>8</v>
      </c>
      <c r="C235" s="117" t="s">
        <v>9</v>
      </c>
      <c r="D235" s="117" t="s">
        <v>18</v>
      </c>
      <c r="E235" s="118">
        <v>400</v>
      </c>
      <c r="F235" s="119">
        <v>45238</v>
      </c>
      <c r="G235" s="117" t="s">
        <v>84</v>
      </c>
    </row>
    <row r="236" spans="1:7" ht="38.25" customHeight="1" thickBot="1" x14ac:dyDescent="0.3">
      <c r="A236" s="116" t="s">
        <v>45</v>
      </c>
      <c r="B236" s="117" t="s">
        <v>8</v>
      </c>
      <c r="C236" s="117" t="s">
        <v>19</v>
      </c>
      <c r="D236" s="117" t="s">
        <v>20</v>
      </c>
      <c r="E236" s="118">
        <v>400</v>
      </c>
      <c r="F236" s="119">
        <v>45239</v>
      </c>
      <c r="G236" s="117" t="s">
        <v>84</v>
      </c>
    </row>
    <row r="237" spans="1:7" ht="38.25" customHeight="1" thickBot="1" x14ac:dyDescent="0.3">
      <c r="A237" s="116" t="s">
        <v>45</v>
      </c>
      <c r="B237" s="117" t="s">
        <v>8</v>
      </c>
      <c r="C237" s="117" t="s">
        <v>19</v>
      </c>
      <c r="D237" s="117" t="s">
        <v>21</v>
      </c>
      <c r="E237" s="118">
        <v>400</v>
      </c>
      <c r="F237" s="119">
        <v>45234</v>
      </c>
      <c r="G237" s="117" t="s">
        <v>84</v>
      </c>
    </row>
    <row r="238" spans="1:7" ht="38.25" customHeight="1" thickBot="1" x14ac:dyDescent="0.3">
      <c r="A238" s="116" t="s">
        <v>45</v>
      </c>
      <c r="B238" s="117" t="s">
        <v>8</v>
      </c>
      <c r="C238" s="117" t="s">
        <v>19</v>
      </c>
      <c r="D238" s="117" t="s">
        <v>22</v>
      </c>
      <c r="E238" s="118">
        <v>400</v>
      </c>
      <c r="F238" s="119">
        <v>45235</v>
      </c>
      <c r="G238" s="117" t="s">
        <v>84</v>
      </c>
    </row>
    <row r="239" spans="1:7" ht="38.25" customHeight="1" thickBot="1" x14ac:dyDescent="0.3">
      <c r="A239" s="116" t="s">
        <v>45</v>
      </c>
      <c r="B239" s="117" t="s">
        <v>8</v>
      </c>
      <c r="C239" s="117" t="s">
        <v>23</v>
      </c>
      <c r="D239" s="117" t="s">
        <v>10</v>
      </c>
      <c r="E239" s="118">
        <v>400</v>
      </c>
      <c r="F239" s="119">
        <v>45236</v>
      </c>
      <c r="G239" s="117" t="s">
        <v>84</v>
      </c>
    </row>
    <row r="240" spans="1:7" ht="38.25" customHeight="1" thickBot="1" x14ac:dyDescent="0.3">
      <c r="A240" s="116" t="s">
        <v>45</v>
      </c>
      <c r="B240" s="117" t="s">
        <v>8</v>
      </c>
      <c r="C240" s="117" t="s">
        <v>23</v>
      </c>
      <c r="D240" s="117" t="s">
        <v>24</v>
      </c>
      <c r="E240" s="118">
        <v>400</v>
      </c>
      <c r="F240" s="119">
        <v>45237</v>
      </c>
      <c r="G240" s="117" t="s">
        <v>84</v>
      </c>
    </row>
    <row r="241" spans="1:7" ht="38.25" customHeight="1" thickBot="1" x14ac:dyDescent="0.3">
      <c r="A241" s="116" t="s">
        <v>45</v>
      </c>
      <c r="B241" s="117" t="s">
        <v>8</v>
      </c>
      <c r="C241" s="117" t="s">
        <v>23</v>
      </c>
      <c r="D241" s="117" t="s">
        <v>25</v>
      </c>
      <c r="E241" s="118">
        <v>400</v>
      </c>
      <c r="F241" s="119">
        <v>45233</v>
      </c>
      <c r="G241" s="117" t="s">
        <v>84</v>
      </c>
    </row>
    <row r="242" spans="1:7" ht="38.25" customHeight="1" thickBot="1" x14ac:dyDescent="0.3">
      <c r="A242" s="116" t="s">
        <v>45</v>
      </c>
      <c r="B242" s="117" t="s">
        <v>8</v>
      </c>
      <c r="C242" s="117" t="s">
        <v>23</v>
      </c>
      <c r="D242" s="117" t="s">
        <v>26</v>
      </c>
      <c r="E242" s="118">
        <v>400</v>
      </c>
      <c r="F242" s="119">
        <v>45234</v>
      </c>
      <c r="G242" s="117" t="s">
        <v>84</v>
      </c>
    </row>
    <row r="243" spans="1:7" ht="38.25" customHeight="1" thickBot="1" x14ac:dyDescent="0.3">
      <c r="A243" s="116" t="s">
        <v>45</v>
      </c>
      <c r="B243" s="117" t="s">
        <v>8</v>
      </c>
      <c r="C243" s="117" t="s">
        <v>23</v>
      </c>
      <c r="D243" s="117" t="s">
        <v>27</v>
      </c>
      <c r="E243" s="118">
        <v>400</v>
      </c>
      <c r="F243" s="119">
        <v>45236</v>
      </c>
      <c r="G243" s="117" t="s">
        <v>84</v>
      </c>
    </row>
    <row r="244" spans="1:7" ht="38.25" customHeight="1" thickBot="1" x14ac:dyDescent="0.3">
      <c r="A244" s="116" t="s">
        <v>45</v>
      </c>
      <c r="B244" s="117" t="s">
        <v>8</v>
      </c>
      <c r="C244" s="117" t="s">
        <v>23</v>
      </c>
      <c r="D244" s="117" t="s">
        <v>28</v>
      </c>
      <c r="E244" s="118">
        <v>400</v>
      </c>
      <c r="F244" s="119">
        <v>45237</v>
      </c>
      <c r="G244" s="117" t="s">
        <v>84</v>
      </c>
    </row>
    <row r="245" spans="1:7" ht="38.25" customHeight="1" thickBot="1" x14ac:dyDescent="0.3">
      <c r="A245" s="116" t="s">
        <v>45</v>
      </c>
      <c r="B245" s="117" t="s">
        <v>8</v>
      </c>
      <c r="C245" s="117" t="s">
        <v>23</v>
      </c>
      <c r="D245" s="117" t="s">
        <v>29</v>
      </c>
      <c r="E245" s="118">
        <v>400</v>
      </c>
      <c r="F245" s="119">
        <v>45238</v>
      </c>
      <c r="G245" s="117" t="s">
        <v>84</v>
      </c>
    </row>
    <row r="246" spans="1:7" ht="38.25" customHeight="1" thickBot="1" x14ac:dyDescent="0.3">
      <c r="A246" s="116" t="s">
        <v>45</v>
      </c>
      <c r="B246" s="117" t="s">
        <v>8</v>
      </c>
      <c r="C246" s="117" t="s">
        <v>23</v>
      </c>
      <c r="D246" s="117" t="s">
        <v>30</v>
      </c>
      <c r="E246" s="118">
        <v>400</v>
      </c>
      <c r="F246" s="119">
        <v>45239</v>
      </c>
      <c r="G246" s="117" t="s">
        <v>84</v>
      </c>
    </row>
    <row r="247" spans="1:7" ht="38.25" customHeight="1" thickBot="1" x14ac:dyDescent="0.3">
      <c r="A247" s="116" t="s">
        <v>45</v>
      </c>
      <c r="B247" s="117" t="s">
        <v>8</v>
      </c>
      <c r="C247" s="117" t="s">
        <v>23</v>
      </c>
      <c r="D247" s="117" t="s">
        <v>18</v>
      </c>
      <c r="E247" s="118">
        <v>400</v>
      </c>
      <c r="F247" s="119">
        <v>45234</v>
      </c>
      <c r="G247" s="117" t="s">
        <v>84</v>
      </c>
    </row>
    <row r="248" spans="1:7" ht="38.25" customHeight="1" thickBot="1" x14ac:dyDescent="0.3">
      <c r="A248" s="116" t="s">
        <v>45</v>
      </c>
      <c r="B248" s="117" t="s">
        <v>31</v>
      </c>
      <c r="C248" s="117" t="s">
        <v>86</v>
      </c>
      <c r="D248" s="117" t="s">
        <v>32</v>
      </c>
      <c r="E248" s="120">
        <v>400</v>
      </c>
      <c r="F248" s="117"/>
      <c r="G248" s="117"/>
    </row>
    <row r="249" spans="1:7" ht="38.25" customHeight="1" thickBot="1" x14ac:dyDescent="0.3">
      <c r="A249" s="116" t="s">
        <v>45</v>
      </c>
      <c r="B249" s="117" t="s">
        <v>31</v>
      </c>
      <c r="C249" s="117" t="s">
        <v>86</v>
      </c>
      <c r="D249" s="117" t="s">
        <v>33</v>
      </c>
      <c r="E249" s="120">
        <v>400</v>
      </c>
      <c r="F249" s="117"/>
      <c r="G249" s="117"/>
    </row>
    <row r="250" spans="1:7" ht="38.25" customHeight="1" thickBot="1" x14ac:dyDescent="0.3">
      <c r="A250" s="116" t="s">
        <v>45</v>
      </c>
      <c r="B250" s="117" t="s">
        <v>31</v>
      </c>
      <c r="C250" s="117" t="s">
        <v>87</v>
      </c>
      <c r="D250" s="117" t="s">
        <v>34</v>
      </c>
      <c r="E250" s="120">
        <v>400</v>
      </c>
      <c r="F250" s="117"/>
      <c r="G250" s="117"/>
    </row>
    <row r="251" spans="1:7" ht="38.25" customHeight="1" thickBot="1" x14ac:dyDescent="0.3">
      <c r="A251" s="121" t="s">
        <v>45</v>
      </c>
      <c r="B251" s="122" t="s">
        <v>31</v>
      </c>
      <c r="C251" s="122" t="s">
        <v>87</v>
      </c>
      <c r="D251" s="122" t="s">
        <v>35</v>
      </c>
      <c r="E251" s="123">
        <v>400</v>
      </c>
      <c r="F251" s="124"/>
      <c r="G251" s="124"/>
    </row>
    <row r="252" spans="1:7" ht="38.25" customHeight="1" thickTop="1" thickBot="1" x14ac:dyDescent="0.3">
      <c r="A252" s="116" t="s">
        <v>36</v>
      </c>
      <c r="B252" s="117" t="s">
        <v>8</v>
      </c>
      <c r="C252" s="117" t="s">
        <v>9</v>
      </c>
      <c r="D252" s="117" t="s">
        <v>10</v>
      </c>
      <c r="E252" s="118">
        <v>400</v>
      </c>
      <c r="F252" s="119">
        <v>45139</v>
      </c>
      <c r="G252" s="117" t="s">
        <v>84</v>
      </c>
    </row>
    <row r="253" spans="1:7" ht="38.25" customHeight="1" thickBot="1" x14ac:dyDescent="0.3">
      <c r="A253" s="116" t="s">
        <v>36</v>
      </c>
      <c r="B253" s="117" t="s">
        <v>8</v>
      </c>
      <c r="C253" s="117" t="s">
        <v>9</v>
      </c>
      <c r="D253" s="117" t="s">
        <v>11</v>
      </c>
      <c r="E253" s="118">
        <v>400</v>
      </c>
      <c r="F253" s="119">
        <v>45145</v>
      </c>
      <c r="G253" s="117" t="s">
        <v>84</v>
      </c>
    </row>
  </sheetData>
  <sheetProtection selectLockedCells="1"/>
  <phoneticPr fontId="1" type="noConversion"/>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A45DE1-F049-4C1F-985D-65F7D96459E3}">
  <dimension ref="A1:W80"/>
  <sheetViews>
    <sheetView showGridLines="0" showRowColHeaders="0" tabSelected="1" zoomScale="55" zoomScaleNormal="55" workbookViewId="0">
      <selection sqref="A1:XFD1048576"/>
    </sheetView>
  </sheetViews>
  <sheetFormatPr defaultRowHeight="15.95" customHeight="1" x14ac:dyDescent="0.25"/>
  <cols>
    <col min="1" max="1" width="8.125" style="4" customWidth="1"/>
    <col min="2" max="4" width="12.75" style="7" customWidth="1"/>
    <col min="5" max="5" width="12.75" style="21" customWidth="1"/>
    <col min="6" max="6" width="11.75" style="22" bestFit="1" customWidth="1"/>
    <col min="7" max="7" width="16.875" style="22" bestFit="1" customWidth="1"/>
    <col min="8" max="9" width="20.875" style="4" customWidth="1"/>
    <col min="10" max="10" width="20.875" style="6" customWidth="1"/>
    <col min="11" max="14" width="20.875" style="4" customWidth="1"/>
    <col min="15" max="15" width="14.375" style="4" customWidth="1"/>
    <col min="16" max="16" width="14.375" style="16" customWidth="1"/>
    <col min="17" max="20" width="9" style="16"/>
    <col min="21" max="21" width="9" style="16" customWidth="1"/>
    <col min="22" max="22" width="9" style="16"/>
    <col min="23" max="16384" width="9" style="4"/>
  </cols>
  <sheetData>
    <row r="1" spans="2:23" ht="15.95" customHeight="1" x14ac:dyDescent="0.25">
      <c r="W1" s="26"/>
    </row>
    <row r="2" spans="2:23" ht="15.95" customHeight="1" x14ac:dyDescent="0.25">
      <c r="W2" s="26"/>
    </row>
    <row r="3" spans="2:23" ht="15.95" customHeight="1" x14ac:dyDescent="0.25">
      <c r="W3" s="26"/>
    </row>
    <row r="4" spans="2:23" ht="15.95" customHeight="1" x14ac:dyDescent="0.25">
      <c r="W4" s="26"/>
    </row>
    <row r="5" spans="2:23" ht="15.95" customHeight="1" x14ac:dyDescent="0.25">
      <c r="W5" s="26"/>
    </row>
    <row r="6" spans="2:23" ht="15.95" customHeight="1" x14ac:dyDescent="0.25">
      <c r="W6" s="26"/>
    </row>
    <row r="7" spans="2:23" ht="15.95" customHeight="1" x14ac:dyDescent="0.25">
      <c r="W7" s="26"/>
    </row>
    <row r="8" spans="2:23" ht="15.95" customHeight="1" x14ac:dyDescent="0.25">
      <c r="W8" s="26"/>
    </row>
    <row r="9" spans="2:23" ht="15.95" customHeight="1" x14ac:dyDescent="0.25">
      <c r="W9" s="26"/>
    </row>
    <row r="10" spans="2:23" ht="15.95" customHeight="1" x14ac:dyDescent="0.25">
      <c r="W10" s="26"/>
    </row>
    <row r="11" spans="2:23" s="8" customFormat="1" ht="15.75" customHeight="1" x14ac:dyDescent="0.25">
      <c r="B11" s="9"/>
      <c r="C11" s="9"/>
      <c r="D11" s="9"/>
      <c r="E11" s="18"/>
      <c r="F11" s="18"/>
      <c r="G11" s="18"/>
      <c r="H11" s="10"/>
      <c r="I11" s="10"/>
      <c r="J11" s="11"/>
      <c r="K11" s="12"/>
      <c r="L11" s="12"/>
      <c r="M11" s="12"/>
      <c r="P11" s="16"/>
      <c r="Q11" s="16"/>
      <c r="R11" s="16"/>
      <c r="S11" s="16"/>
      <c r="T11" s="16"/>
      <c r="U11" s="16"/>
      <c r="V11" s="16"/>
      <c r="W11" s="27"/>
    </row>
    <row r="12" spans="2:23" s="8" customFormat="1" ht="15.75" customHeight="1" x14ac:dyDescent="0.25">
      <c r="B12" s="9"/>
      <c r="C12" s="9"/>
      <c r="D12" s="9"/>
      <c r="E12" s="18"/>
      <c r="F12" s="19"/>
      <c r="G12" s="19"/>
      <c r="H12" s="13"/>
      <c r="I12" s="13"/>
      <c r="J12" s="14"/>
      <c r="K12" s="15"/>
      <c r="L12" s="15"/>
      <c r="M12" s="15"/>
      <c r="N12" s="16"/>
      <c r="O12" s="16"/>
      <c r="P12" s="16"/>
      <c r="Q12" s="16"/>
      <c r="R12" s="16"/>
      <c r="S12" s="16"/>
      <c r="T12" s="16"/>
      <c r="U12" s="16"/>
      <c r="V12" s="16"/>
      <c r="W12" s="27"/>
    </row>
    <row r="13" spans="2:23" s="9" customFormat="1" ht="15.95" customHeight="1" x14ac:dyDescent="0.25">
      <c r="E13" s="18"/>
      <c r="F13" s="18"/>
      <c r="G13" s="18"/>
      <c r="P13" s="16"/>
      <c r="Q13" s="16"/>
      <c r="R13" s="16"/>
      <c r="S13" s="16"/>
      <c r="T13" s="16"/>
      <c r="U13" s="16"/>
      <c r="V13" s="16"/>
      <c r="W13" s="28"/>
    </row>
    <row r="14" spans="2:23" s="23" customFormat="1" ht="15.95" customHeight="1" x14ac:dyDescent="0.25">
      <c r="B14" s="18"/>
      <c r="C14" s="18"/>
      <c r="D14" s="18"/>
      <c r="E14" s="18"/>
      <c r="F14" s="24"/>
      <c r="G14" s="24"/>
      <c r="H14" s="24"/>
      <c r="I14" s="24"/>
      <c r="J14" s="24"/>
      <c r="K14" s="24"/>
      <c r="L14" s="24"/>
      <c r="M14" s="24"/>
      <c r="N14" s="24"/>
      <c r="P14" s="16"/>
      <c r="Q14" s="16"/>
      <c r="R14" s="16"/>
      <c r="S14" s="16"/>
      <c r="T14" s="16"/>
      <c r="U14" s="16"/>
      <c r="V14" s="16"/>
      <c r="W14" s="29"/>
    </row>
    <row r="15" spans="2:23" ht="15.95" customHeight="1" x14ac:dyDescent="0.25">
      <c r="B15" s="5"/>
      <c r="C15" s="5"/>
      <c r="D15" s="5"/>
      <c r="E15" s="18"/>
      <c r="F15" s="20"/>
      <c r="G15" s="20"/>
      <c r="H15" s="17"/>
      <c r="I15" s="17"/>
      <c r="J15" s="24"/>
      <c r="K15" s="15"/>
      <c r="L15" s="15"/>
      <c r="M15" s="15"/>
      <c r="N15" s="16"/>
      <c r="W15" s="26"/>
    </row>
    <row r="16" spans="2:23" ht="15.95" customHeight="1" x14ac:dyDescent="0.25">
      <c r="B16" s="5"/>
      <c r="C16" s="5"/>
      <c r="D16" s="5"/>
      <c r="E16" s="18"/>
      <c r="F16" s="35"/>
      <c r="G16" s="35"/>
      <c r="H16" s="37"/>
      <c r="I16" s="37"/>
      <c r="J16" s="34"/>
      <c r="K16" s="38"/>
      <c r="L16" s="38"/>
      <c r="M16" s="38"/>
      <c r="N16" s="16"/>
      <c r="W16" s="26"/>
    </row>
    <row r="17" spans="2:23" ht="15.95" customHeight="1" x14ac:dyDescent="0.25">
      <c r="B17" s="5"/>
      <c r="C17" s="5"/>
      <c r="D17" s="5"/>
      <c r="E17" s="18"/>
      <c r="F17" s="24"/>
      <c r="G17" s="24"/>
      <c r="H17" s="35"/>
      <c r="I17" s="35"/>
      <c r="J17" s="39"/>
      <c r="K17" s="17"/>
      <c r="L17" s="17"/>
      <c r="M17" s="17"/>
      <c r="N17" s="16"/>
      <c r="W17" s="26"/>
    </row>
    <row r="18" spans="2:23" ht="15.95" customHeight="1" x14ac:dyDescent="0.25">
      <c r="B18" s="5"/>
      <c r="C18" s="5"/>
      <c r="D18" s="5"/>
      <c r="E18" s="18"/>
      <c r="F18" s="41"/>
      <c r="G18" s="36"/>
      <c r="H18" s="36"/>
      <c r="I18" s="36"/>
      <c r="J18" s="40"/>
      <c r="N18" s="16"/>
      <c r="W18" s="26"/>
    </row>
    <row r="19" spans="2:23" ht="15.95" customHeight="1" x14ac:dyDescent="0.25">
      <c r="B19" s="5"/>
      <c r="C19" s="5"/>
      <c r="D19" s="5"/>
      <c r="E19" s="18"/>
      <c r="F19" s="41"/>
      <c r="G19" s="36"/>
      <c r="H19" s="36"/>
      <c r="I19" s="36"/>
      <c r="J19" s="40"/>
      <c r="N19" s="16"/>
      <c r="W19" s="26"/>
    </row>
    <row r="20" spans="2:23" ht="15.95" customHeight="1" x14ac:dyDescent="0.25">
      <c r="B20" s="5"/>
      <c r="C20" s="5"/>
      <c r="D20" s="5"/>
      <c r="E20" s="18"/>
      <c r="F20" s="41"/>
      <c r="G20" s="36"/>
      <c r="H20" s="36"/>
      <c r="I20" s="36"/>
      <c r="J20" s="40"/>
      <c r="N20" s="16"/>
      <c r="W20" s="26"/>
    </row>
    <row r="21" spans="2:23" ht="15.95" customHeight="1" x14ac:dyDescent="0.25">
      <c r="B21" s="5"/>
      <c r="C21" s="5"/>
      <c r="D21" s="5"/>
      <c r="E21" s="18"/>
      <c r="F21" s="41"/>
      <c r="G21" s="36"/>
      <c r="H21" s="36"/>
      <c r="I21" s="36"/>
      <c r="J21" s="40"/>
      <c r="N21" s="16"/>
      <c r="W21" s="26"/>
    </row>
    <row r="22" spans="2:23" ht="15.95" customHeight="1" x14ac:dyDescent="0.25">
      <c r="B22" s="5"/>
      <c r="C22" s="5"/>
      <c r="D22" s="5"/>
      <c r="E22" s="18"/>
      <c r="F22" s="41"/>
      <c r="G22" s="36"/>
      <c r="H22" s="36"/>
      <c r="I22" s="36"/>
      <c r="J22" s="40"/>
      <c r="N22" s="16"/>
      <c r="W22" s="26"/>
    </row>
    <row r="23" spans="2:23" ht="15.95" customHeight="1" x14ac:dyDescent="0.25">
      <c r="B23" s="5"/>
      <c r="C23" s="5"/>
      <c r="D23" s="5"/>
      <c r="E23" s="18"/>
      <c r="F23" s="41"/>
      <c r="G23" s="36"/>
      <c r="H23" s="36"/>
      <c r="I23" s="36"/>
      <c r="J23" s="40"/>
      <c r="N23" s="16"/>
      <c r="W23" s="26"/>
    </row>
    <row r="24" spans="2:23" ht="15.95" customHeight="1" x14ac:dyDescent="0.25">
      <c r="B24" s="5"/>
      <c r="C24" s="5"/>
      <c r="D24" s="5"/>
      <c r="E24" s="18"/>
      <c r="F24" s="41"/>
      <c r="G24" s="36"/>
      <c r="H24" s="36"/>
      <c r="I24" s="36"/>
      <c r="J24" s="40"/>
      <c r="N24" s="16"/>
      <c r="W24" s="26"/>
    </row>
    <row r="25" spans="2:23" ht="15.95" customHeight="1" x14ac:dyDescent="0.25">
      <c r="B25" s="5"/>
      <c r="C25" s="5"/>
      <c r="D25" s="5"/>
      <c r="E25" s="18"/>
      <c r="F25" s="41"/>
      <c r="G25" s="36"/>
      <c r="H25" s="36"/>
      <c r="I25" s="36"/>
      <c r="J25" s="40"/>
      <c r="N25" s="16"/>
      <c r="W25" s="26"/>
    </row>
    <row r="26" spans="2:23" ht="15.95" customHeight="1" x14ac:dyDescent="0.25">
      <c r="B26" s="5"/>
      <c r="C26" s="5"/>
      <c r="D26" s="5"/>
      <c r="E26" s="18"/>
      <c r="F26" s="41"/>
      <c r="G26" s="36"/>
      <c r="H26" s="36"/>
      <c r="I26" s="36"/>
      <c r="J26" s="40"/>
      <c r="N26" s="16"/>
      <c r="W26" s="26"/>
    </row>
    <row r="27" spans="2:23" ht="15.95" customHeight="1" x14ac:dyDescent="0.25">
      <c r="B27" s="5"/>
      <c r="C27" s="5"/>
      <c r="D27" s="5"/>
      <c r="E27" s="18"/>
      <c r="F27" s="41"/>
      <c r="G27" s="36"/>
      <c r="H27" s="36"/>
      <c r="I27" s="36"/>
      <c r="J27" s="40"/>
      <c r="N27" s="16"/>
      <c r="W27" s="26"/>
    </row>
    <row r="28" spans="2:23" ht="15.95" customHeight="1" x14ac:dyDescent="0.25">
      <c r="B28" s="5"/>
      <c r="C28" s="5"/>
      <c r="D28" s="5"/>
      <c r="E28" s="18"/>
      <c r="F28" s="41"/>
      <c r="G28" s="36"/>
      <c r="H28" s="36"/>
      <c r="I28" s="36"/>
      <c r="J28" s="40"/>
      <c r="N28" s="16"/>
      <c r="W28" s="26"/>
    </row>
    <row r="29" spans="2:23" ht="15.95" customHeight="1" x14ac:dyDescent="0.25">
      <c r="B29" s="5"/>
      <c r="C29" s="5"/>
      <c r="D29" s="5"/>
      <c r="E29" s="18"/>
      <c r="F29" s="41"/>
      <c r="G29" s="36"/>
      <c r="H29" s="36"/>
      <c r="I29" s="36"/>
      <c r="J29" s="40"/>
      <c r="K29" s="40"/>
      <c r="L29" s="40"/>
      <c r="M29" s="40"/>
      <c r="N29" s="16"/>
      <c r="W29" s="26"/>
    </row>
    <row r="30" spans="2:23" ht="15.95" customHeight="1" x14ac:dyDescent="0.25">
      <c r="B30" s="5"/>
      <c r="C30" s="5"/>
      <c r="D30" s="5"/>
      <c r="E30" s="18"/>
      <c r="F30" s="41"/>
      <c r="G30" s="36"/>
      <c r="H30" s="36"/>
      <c r="I30" s="36"/>
      <c r="J30" s="40"/>
      <c r="M30" s="42"/>
      <c r="N30" s="43"/>
      <c r="W30" s="26"/>
    </row>
    <row r="31" spans="2:23" ht="15.75" customHeight="1" x14ac:dyDescent="0.25">
      <c r="B31" s="5"/>
      <c r="C31" s="5"/>
      <c r="D31" s="5"/>
      <c r="E31" s="18"/>
      <c r="F31" s="41"/>
      <c r="G31" s="36"/>
      <c r="H31" s="36"/>
      <c r="I31" s="36"/>
      <c r="J31" s="40"/>
      <c r="M31" s="42"/>
      <c r="N31" s="43"/>
      <c r="W31" s="26"/>
    </row>
    <row r="32" spans="2:23" ht="15.75" customHeight="1" x14ac:dyDescent="0.25">
      <c r="B32" s="5"/>
      <c r="C32" s="5"/>
      <c r="D32" s="5"/>
      <c r="E32" s="18"/>
      <c r="F32" s="41"/>
      <c r="G32" s="36"/>
      <c r="H32" s="36"/>
      <c r="I32" s="36"/>
      <c r="J32" s="40"/>
      <c r="M32" s="42"/>
      <c r="N32" s="43"/>
      <c r="W32" s="26"/>
    </row>
    <row r="33" spans="2:23" ht="15.75" customHeight="1" x14ac:dyDescent="0.25">
      <c r="B33" s="5"/>
      <c r="C33" s="5"/>
      <c r="D33" s="5"/>
      <c r="E33" s="18"/>
      <c r="F33" s="41"/>
      <c r="G33" s="36"/>
      <c r="H33" s="36"/>
      <c r="I33" s="36"/>
      <c r="J33" s="40"/>
      <c r="M33" s="42"/>
      <c r="N33" s="43"/>
      <c r="W33" s="26"/>
    </row>
    <row r="34" spans="2:23" ht="15.75" customHeight="1" x14ac:dyDescent="0.25">
      <c r="B34" s="5"/>
      <c r="C34" s="5"/>
      <c r="D34" s="5"/>
      <c r="E34" s="18"/>
      <c r="F34" s="41"/>
      <c r="G34" s="36"/>
      <c r="H34" s="36"/>
      <c r="I34" s="36"/>
      <c r="J34" s="40"/>
      <c r="M34" s="42"/>
      <c r="N34" s="43"/>
      <c r="W34" s="26"/>
    </row>
    <row r="35" spans="2:23" ht="15.95" customHeight="1" x14ac:dyDescent="0.25">
      <c r="B35" s="5"/>
      <c r="C35" s="5"/>
      <c r="D35" s="5"/>
      <c r="E35" s="18"/>
      <c r="F35" s="41"/>
      <c r="G35" s="36"/>
      <c r="H35" s="36"/>
      <c r="I35" s="36"/>
      <c r="J35" s="40"/>
      <c r="M35" s="42"/>
      <c r="N35" s="43"/>
      <c r="W35" s="26"/>
    </row>
    <row r="36" spans="2:23" ht="15.75" customHeight="1" x14ac:dyDescent="0.25">
      <c r="B36" s="5"/>
      <c r="C36" s="5"/>
      <c r="D36" s="5"/>
      <c r="E36" s="18"/>
      <c r="F36" s="41"/>
      <c r="G36" s="36"/>
      <c r="H36" s="36"/>
      <c r="I36" s="36"/>
      <c r="J36" s="40"/>
      <c r="M36" s="42"/>
      <c r="N36" s="43"/>
      <c r="W36" s="26"/>
    </row>
    <row r="37" spans="2:23" ht="15.95" customHeight="1" x14ac:dyDescent="0.25">
      <c r="B37" s="5"/>
      <c r="C37" s="5"/>
      <c r="D37" s="5"/>
      <c r="E37" s="18"/>
      <c r="F37" s="41"/>
      <c r="G37" s="36"/>
      <c r="H37" s="36"/>
      <c r="I37" s="36"/>
      <c r="J37" s="40"/>
      <c r="M37" s="42"/>
      <c r="N37" s="43"/>
      <c r="W37" s="26"/>
    </row>
    <row r="38" spans="2:23" ht="15.95" customHeight="1" x14ac:dyDescent="0.25">
      <c r="B38" s="5"/>
      <c r="C38" s="5"/>
      <c r="D38" s="5"/>
      <c r="E38" s="18"/>
      <c r="F38" s="41"/>
      <c r="G38" s="36"/>
      <c r="H38" s="36"/>
      <c r="I38" s="36"/>
      <c r="J38" s="40"/>
      <c r="K38" s="40"/>
      <c r="L38" s="40"/>
      <c r="M38" s="40"/>
      <c r="N38" s="16"/>
      <c r="W38" s="26"/>
    </row>
    <row r="39" spans="2:23" ht="15.95" customHeight="1" x14ac:dyDescent="0.25">
      <c r="B39" s="5"/>
      <c r="C39" s="5"/>
      <c r="D39" s="5"/>
      <c r="E39" s="18"/>
      <c r="F39" s="35"/>
      <c r="G39" s="35"/>
      <c r="H39" s="37"/>
      <c r="I39" s="37"/>
      <c r="J39" s="34"/>
      <c r="K39" s="38"/>
      <c r="L39" s="38"/>
      <c r="M39" s="38"/>
      <c r="N39" s="16"/>
      <c r="W39" s="26"/>
    </row>
    <row r="40" spans="2:23" ht="15.95" customHeight="1" x14ac:dyDescent="0.25">
      <c r="B40" s="5"/>
      <c r="C40" s="5"/>
      <c r="D40" s="5"/>
      <c r="E40" s="18"/>
      <c r="F40" s="20"/>
      <c r="G40" s="20"/>
      <c r="H40" s="17"/>
      <c r="I40" s="17"/>
      <c r="J40" s="24"/>
      <c r="K40" s="15"/>
      <c r="L40" s="15"/>
      <c r="M40" s="15"/>
      <c r="N40" s="16"/>
      <c r="W40" s="26"/>
    </row>
    <row r="41" spans="2:23" ht="15.95" customHeight="1" x14ac:dyDescent="0.25">
      <c r="B41" s="5"/>
      <c r="C41" s="5"/>
      <c r="D41" s="5"/>
      <c r="E41" s="18"/>
      <c r="F41" s="20"/>
      <c r="G41" s="20"/>
      <c r="H41" s="17"/>
      <c r="I41" s="17"/>
      <c r="J41" s="24"/>
      <c r="K41" s="15"/>
      <c r="L41" s="15"/>
      <c r="M41" s="15"/>
      <c r="N41" s="16"/>
      <c r="W41" s="26"/>
    </row>
    <row r="42" spans="2:23" ht="15.95" customHeight="1" x14ac:dyDescent="0.25">
      <c r="B42" s="5"/>
      <c r="C42" s="5"/>
      <c r="D42" s="5"/>
      <c r="E42" s="18"/>
      <c r="F42" s="20"/>
      <c r="G42" s="20"/>
      <c r="H42" s="17"/>
      <c r="I42" s="17"/>
      <c r="J42" s="24"/>
      <c r="K42" s="15"/>
      <c r="L42" s="15"/>
      <c r="M42" s="15"/>
      <c r="N42" s="16"/>
      <c r="W42" s="26"/>
    </row>
    <row r="43" spans="2:23" ht="15.95" customHeight="1" x14ac:dyDescent="0.25">
      <c r="B43" s="5"/>
      <c r="C43" s="5"/>
      <c r="D43" s="5"/>
      <c r="E43" s="18"/>
      <c r="F43" s="20"/>
      <c r="G43" s="20"/>
      <c r="H43" s="17"/>
      <c r="I43" s="17"/>
      <c r="J43" s="24"/>
      <c r="K43" s="15"/>
      <c r="L43" s="15"/>
      <c r="M43" s="15"/>
      <c r="N43" s="16"/>
      <c r="W43" s="26"/>
    </row>
    <row r="44" spans="2:23" ht="15.95" customHeight="1" x14ac:dyDescent="0.25">
      <c r="B44" s="5"/>
      <c r="C44" s="5"/>
      <c r="D44" s="5"/>
      <c r="E44" s="18"/>
      <c r="F44" s="20"/>
      <c r="G44" s="20"/>
      <c r="H44" s="17"/>
      <c r="I44" s="17"/>
      <c r="J44" s="24"/>
      <c r="K44" s="15"/>
      <c r="L44" s="15"/>
      <c r="M44" s="15"/>
      <c r="N44" s="16"/>
      <c r="W44" s="26"/>
    </row>
    <row r="45" spans="2:23" ht="15.95" customHeight="1" x14ac:dyDescent="0.25">
      <c r="B45" s="5"/>
      <c r="C45" s="5"/>
      <c r="D45" s="5"/>
      <c r="E45" s="18"/>
      <c r="F45" s="20"/>
      <c r="G45" s="20"/>
      <c r="H45" s="17"/>
      <c r="I45" s="17"/>
      <c r="J45" s="25"/>
      <c r="K45" s="15"/>
      <c r="L45" s="15"/>
      <c r="M45" s="15"/>
      <c r="N45" s="16"/>
      <c r="W45" s="26"/>
    </row>
    <row r="46" spans="2:23" ht="15.95" customHeight="1" x14ac:dyDescent="0.25">
      <c r="B46" s="5"/>
      <c r="C46" s="5"/>
      <c r="D46" s="5"/>
      <c r="E46" s="18"/>
      <c r="F46" s="20"/>
      <c r="G46" s="20"/>
      <c r="H46" s="17"/>
      <c r="I46" s="17"/>
      <c r="J46" s="25"/>
      <c r="K46" s="15"/>
      <c r="L46" s="15"/>
      <c r="M46" s="15"/>
      <c r="N46" s="16"/>
      <c r="W46" s="26"/>
    </row>
    <row r="47" spans="2:23" ht="15.95" customHeight="1" x14ac:dyDescent="0.25">
      <c r="B47" s="5"/>
      <c r="C47" s="5"/>
      <c r="D47" s="5"/>
      <c r="E47" s="18"/>
      <c r="F47" s="20"/>
      <c r="G47" s="20"/>
      <c r="H47" s="17"/>
      <c r="I47" s="17"/>
      <c r="J47" s="25"/>
      <c r="K47" s="15"/>
      <c r="L47" s="15"/>
      <c r="M47" s="15"/>
      <c r="N47" s="16"/>
      <c r="W47" s="26"/>
    </row>
    <row r="48" spans="2:23" ht="15.95" customHeight="1" x14ac:dyDescent="0.25">
      <c r="W48" s="26"/>
    </row>
    <row r="49" spans="1:23" ht="15.95" customHeight="1" x14ac:dyDescent="0.25">
      <c r="W49" s="26"/>
    </row>
    <row r="50" spans="1:23" ht="15.95" customHeight="1" x14ac:dyDescent="0.25">
      <c r="W50" s="26"/>
    </row>
    <row r="51" spans="1:23" ht="15.95" customHeight="1" x14ac:dyDescent="0.25">
      <c r="W51" s="26"/>
    </row>
    <row r="52" spans="1:23" ht="15.95" customHeight="1" x14ac:dyDescent="0.25">
      <c r="W52" s="26"/>
    </row>
    <row r="53" spans="1:23" ht="15.95" customHeight="1" x14ac:dyDescent="0.25">
      <c r="W53" s="26"/>
    </row>
    <row r="54" spans="1:23" ht="15.95" customHeight="1" x14ac:dyDescent="0.25">
      <c r="W54" s="26"/>
    </row>
    <row r="55" spans="1:23" ht="15.95" customHeight="1" x14ac:dyDescent="0.25">
      <c r="W55" s="26"/>
    </row>
    <row r="56" spans="1:23" ht="15.75" customHeight="1" x14ac:dyDescent="0.25">
      <c r="B56" s="4"/>
      <c r="C56" s="4"/>
      <c r="D56" s="4"/>
      <c r="E56" s="4"/>
      <c r="F56" s="4"/>
      <c r="G56" s="4"/>
      <c r="J56" s="4"/>
      <c r="P56" s="4"/>
      <c r="Q56" s="4"/>
      <c r="R56" s="4"/>
      <c r="S56" s="4"/>
      <c r="T56" s="4"/>
      <c r="U56" s="4"/>
      <c r="V56" s="4"/>
      <c r="W56" s="26"/>
    </row>
    <row r="57" spans="1:23" ht="15.95" customHeight="1" x14ac:dyDescent="0.25">
      <c r="B57" s="4"/>
      <c r="C57" s="4"/>
      <c r="D57" s="4"/>
      <c r="E57" s="4"/>
      <c r="F57" s="4"/>
      <c r="G57" s="4"/>
      <c r="J57" s="4"/>
      <c r="P57" s="4"/>
      <c r="Q57" s="4"/>
      <c r="R57" s="4"/>
      <c r="S57" s="4"/>
      <c r="T57" s="4"/>
      <c r="U57" s="4"/>
      <c r="V57" s="4"/>
      <c r="W57" s="26"/>
    </row>
    <row r="58" spans="1:23" ht="15.95" customHeight="1" x14ac:dyDescent="0.25">
      <c r="B58" s="4"/>
      <c r="C58" s="4"/>
      <c r="D58" s="4"/>
      <c r="E58" s="4"/>
      <c r="F58" s="4"/>
      <c r="G58" s="4"/>
      <c r="J58" s="4"/>
      <c r="P58" s="4"/>
      <c r="Q58" s="4"/>
      <c r="R58" s="4"/>
      <c r="S58" s="4"/>
      <c r="T58" s="4"/>
      <c r="U58" s="4"/>
      <c r="V58" s="4"/>
      <c r="W58" s="26"/>
    </row>
    <row r="59" spans="1:23" ht="15.95" customHeight="1" x14ac:dyDescent="0.25">
      <c r="B59" s="4"/>
      <c r="C59" s="4"/>
      <c r="D59" s="4"/>
      <c r="E59" s="4"/>
      <c r="F59" s="4"/>
      <c r="G59" s="4"/>
      <c r="J59" s="4"/>
      <c r="P59" s="4"/>
      <c r="Q59" s="4"/>
      <c r="R59" s="4"/>
      <c r="S59" s="4"/>
      <c r="T59" s="4"/>
      <c r="U59" s="4"/>
      <c r="V59" s="4"/>
      <c r="W59" s="26"/>
    </row>
    <row r="60" spans="1:23" customFormat="1" ht="15.95" customHeight="1" x14ac:dyDescent="0.25">
      <c r="B60" s="68"/>
      <c r="C60" s="68"/>
      <c r="D60" s="68"/>
      <c r="E60" s="76"/>
      <c r="F60" s="77"/>
      <c r="G60" s="77"/>
      <c r="J60" s="78"/>
      <c r="P60" s="69"/>
      <c r="Q60" s="69"/>
      <c r="R60" s="69"/>
      <c r="S60" s="69"/>
      <c r="T60" s="69"/>
      <c r="U60" s="69"/>
      <c r="V60" s="69"/>
      <c r="W60" s="26"/>
    </row>
    <row r="61" spans="1:23" ht="15.95" customHeight="1" x14ac:dyDescent="0.25">
      <c r="A61" s="26"/>
      <c r="B61" s="30"/>
      <c r="C61" s="30"/>
      <c r="D61" s="30"/>
      <c r="E61" s="31"/>
      <c r="F61" s="32"/>
      <c r="G61" s="32"/>
      <c r="H61" s="26"/>
      <c r="I61" s="26"/>
      <c r="J61" s="33"/>
      <c r="K61" s="26"/>
      <c r="L61" s="26"/>
      <c r="M61" s="26"/>
      <c r="N61" s="26"/>
      <c r="O61" s="26"/>
      <c r="P61" s="75"/>
      <c r="Q61" s="75"/>
      <c r="R61" s="75"/>
      <c r="S61" s="75"/>
      <c r="T61" s="75"/>
      <c r="U61" s="75"/>
      <c r="V61" s="75"/>
      <c r="W61" s="26"/>
    </row>
    <row r="62" spans="1:23" ht="15.95" customHeight="1" x14ac:dyDescent="0.25">
      <c r="A62" s="26"/>
      <c r="B62" s="30"/>
      <c r="C62" s="30"/>
      <c r="D62" s="30"/>
      <c r="E62" s="31"/>
      <c r="F62" s="32"/>
      <c r="G62" s="32"/>
      <c r="H62" s="26"/>
      <c r="I62" s="26"/>
      <c r="J62" s="33"/>
      <c r="K62" s="26"/>
      <c r="L62" s="26"/>
      <c r="M62" s="26"/>
      <c r="N62" s="26"/>
      <c r="O62" s="26"/>
      <c r="P62" s="75"/>
      <c r="Q62" s="75"/>
      <c r="R62" s="75"/>
      <c r="S62" s="75"/>
      <c r="T62" s="75"/>
      <c r="U62" s="75"/>
      <c r="V62" s="75"/>
      <c r="W62" s="26"/>
    </row>
    <row r="63" spans="1:23" ht="15.95" customHeight="1" x14ac:dyDescent="0.25">
      <c r="A63" s="26"/>
      <c r="B63" s="30"/>
      <c r="C63" s="30"/>
      <c r="D63" s="30"/>
      <c r="E63" s="31"/>
      <c r="F63" s="32"/>
      <c r="G63" s="32"/>
      <c r="H63" s="26"/>
      <c r="I63" s="26"/>
      <c r="J63" s="33"/>
      <c r="K63" s="26"/>
      <c r="L63" s="26"/>
      <c r="M63" s="26"/>
      <c r="N63" s="26"/>
      <c r="O63" s="26"/>
      <c r="P63" s="75"/>
      <c r="Q63" s="75"/>
      <c r="R63" s="75"/>
      <c r="S63" s="75"/>
      <c r="T63" s="75"/>
      <c r="U63" s="75"/>
      <c r="V63" s="75"/>
      <c r="W63" s="26"/>
    </row>
    <row r="64" spans="1:23" ht="15.95" customHeight="1" x14ac:dyDescent="0.25">
      <c r="A64" s="26"/>
      <c r="B64" s="30"/>
      <c r="C64" s="30"/>
      <c r="D64" s="30"/>
      <c r="E64" s="31"/>
      <c r="F64" s="32"/>
      <c r="G64" s="32"/>
      <c r="H64" s="26"/>
      <c r="I64" s="26"/>
      <c r="J64" s="33"/>
      <c r="K64" s="26"/>
      <c r="L64" s="26"/>
      <c r="M64" s="26"/>
      <c r="N64" s="26"/>
      <c r="O64" s="26"/>
      <c r="P64" s="75"/>
      <c r="Q64" s="75"/>
      <c r="R64" s="75"/>
      <c r="S64" s="75"/>
      <c r="T64" s="75"/>
      <c r="U64" s="75"/>
      <c r="V64" s="75"/>
      <c r="W64" s="26"/>
    </row>
    <row r="65" spans="1:23" ht="15.95" customHeight="1" x14ac:dyDescent="0.25">
      <c r="A65" s="26"/>
      <c r="B65" s="30"/>
      <c r="C65" s="30"/>
      <c r="D65" s="30"/>
      <c r="E65" s="31"/>
      <c r="F65" s="32"/>
      <c r="G65" s="32"/>
      <c r="H65" s="26"/>
      <c r="I65" s="26"/>
      <c r="J65" s="33"/>
      <c r="K65" s="26"/>
      <c r="L65" s="26"/>
      <c r="M65" s="26"/>
      <c r="N65" s="26"/>
      <c r="O65" s="26"/>
      <c r="P65" s="75"/>
      <c r="Q65" s="75"/>
      <c r="R65" s="75"/>
      <c r="S65" s="75"/>
      <c r="T65" s="75"/>
      <c r="U65" s="75"/>
      <c r="V65" s="75"/>
      <c r="W65" s="26"/>
    </row>
    <row r="66" spans="1:23" ht="15.95" customHeight="1" x14ac:dyDescent="0.3">
      <c r="A66" s="26"/>
      <c r="B66" s="30"/>
      <c r="C66" s="30"/>
      <c r="D66" s="30"/>
      <c r="E66" s="31"/>
      <c r="F66" s="32"/>
      <c r="G66" s="32"/>
      <c r="H66" s="26"/>
      <c r="I66" s="26"/>
      <c r="J66" s="33"/>
      <c r="K66" s="26"/>
      <c r="L66" s="26"/>
      <c r="M66" s="114"/>
      <c r="N66" s="26"/>
      <c r="O66" s="26"/>
      <c r="P66" s="75"/>
      <c r="Q66" s="75"/>
      <c r="R66" s="75"/>
      <c r="S66" s="75"/>
      <c r="T66" s="75"/>
      <c r="U66" s="75"/>
      <c r="V66" s="75"/>
      <c r="W66" s="26"/>
    </row>
    <row r="67" spans="1:23" ht="15.95" customHeight="1" x14ac:dyDescent="0.25">
      <c r="A67" s="26"/>
      <c r="B67" s="30"/>
      <c r="C67" s="30"/>
      <c r="D67" s="30"/>
      <c r="E67" s="31"/>
      <c r="F67" s="32"/>
      <c r="G67" s="32"/>
      <c r="H67" s="26"/>
      <c r="I67" s="26"/>
      <c r="J67" s="33"/>
      <c r="K67" s="26"/>
      <c r="L67" s="26"/>
      <c r="M67" s="26"/>
      <c r="N67" s="26"/>
      <c r="O67" s="26"/>
      <c r="P67" s="75"/>
      <c r="Q67" s="75"/>
      <c r="R67" s="75"/>
      <c r="S67" s="75"/>
      <c r="T67" s="75"/>
      <c r="U67" s="75"/>
      <c r="V67" s="75"/>
      <c r="W67" s="26"/>
    </row>
    <row r="68" spans="1:23" ht="15.95" customHeight="1" x14ac:dyDescent="0.25">
      <c r="A68" s="26"/>
      <c r="B68" s="30"/>
      <c r="C68" s="30"/>
      <c r="D68" s="30"/>
      <c r="E68" s="31"/>
      <c r="F68" s="32"/>
      <c r="G68" s="32"/>
      <c r="H68" s="26"/>
      <c r="I68" s="26"/>
      <c r="J68" s="33"/>
      <c r="K68" s="26"/>
      <c r="L68" s="26"/>
      <c r="M68" s="26"/>
      <c r="N68" s="26"/>
      <c r="O68" s="26"/>
      <c r="P68" s="75"/>
      <c r="Q68" s="75"/>
      <c r="R68" s="75"/>
      <c r="S68" s="75"/>
      <c r="T68" s="75"/>
      <c r="U68" s="75"/>
      <c r="V68" s="75"/>
      <c r="W68" s="26"/>
    </row>
    <row r="69" spans="1:23" ht="15.95" customHeight="1" x14ac:dyDescent="0.25">
      <c r="A69" s="26"/>
      <c r="B69" s="30"/>
      <c r="C69" s="30"/>
      <c r="D69" s="30"/>
      <c r="E69" s="31"/>
      <c r="F69" s="32"/>
      <c r="G69" s="32"/>
      <c r="H69" s="26"/>
      <c r="I69" s="26"/>
      <c r="J69" s="33"/>
      <c r="K69" s="26"/>
      <c r="L69" s="26"/>
      <c r="M69" s="26"/>
      <c r="N69" s="26"/>
      <c r="O69" s="26"/>
      <c r="P69" s="75"/>
      <c r="Q69" s="75"/>
      <c r="R69" s="75"/>
      <c r="S69" s="75"/>
      <c r="T69" s="75"/>
      <c r="U69" s="75"/>
      <c r="V69" s="75"/>
      <c r="W69" s="26"/>
    </row>
    <row r="70" spans="1:23" ht="15.95" customHeight="1" x14ac:dyDescent="0.25">
      <c r="A70" s="26"/>
      <c r="B70" s="30"/>
      <c r="C70" s="30"/>
      <c r="D70" s="30"/>
      <c r="E70" s="31"/>
      <c r="F70" s="32"/>
      <c r="G70" s="32"/>
      <c r="H70" s="26"/>
      <c r="I70" s="26"/>
      <c r="J70" s="33"/>
      <c r="K70" s="26"/>
      <c r="L70" s="26"/>
      <c r="M70" s="26"/>
      <c r="N70" s="26"/>
      <c r="O70" s="26"/>
      <c r="P70" s="75"/>
      <c r="Q70" s="75"/>
      <c r="R70" s="75"/>
      <c r="S70" s="75"/>
      <c r="T70" s="75"/>
      <c r="U70" s="75"/>
      <c r="V70" s="75"/>
      <c r="W70" s="26"/>
    </row>
    <row r="71" spans="1:23" ht="15.95" customHeight="1" x14ac:dyDescent="0.25">
      <c r="A71" s="26"/>
      <c r="B71" s="30"/>
      <c r="C71" s="30"/>
      <c r="D71" s="30"/>
      <c r="E71" s="31"/>
      <c r="F71" s="32"/>
      <c r="G71" s="32"/>
      <c r="H71" s="26"/>
      <c r="I71" s="26"/>
      <c r="J71" s="33"/>
      <c r="K71" s="26"/>
      <c r="L71" s="26"/>
      <c r="M71" s="26"/>
      <c r="N71" s="26"/>
      <c r="O71" s="26"/>
      <c r="P71" s="75"/>
      <c r="Q71" s="75"/>
      <c r="R71" s="75"/>
      <c r="S71" s="75"/>
      <c r="T71" s="75"/>
      <c r="U71" s="75"/>
      <c r="V71" s="75"/>
      <c r="W71" s="26"/>
    </row>
    <row r="72" spans="1:23" ht="15.95" customHeight="1" x14ac:dyDescent="0.25">
      <c r="A72" s="26"/>
      <c r="B72" s="30"/>
      <c r="C72" s="30"/>
      <c r="D72" s="30"/>
      <c r="E72" s="31"/>
      <c r="F72" s="32"/>
      <c r="G72" s="32"/>
      <c r="H72" s="26"/>
      <c r="I72" s="26"/>
      <c r="J72" s="33"/>
      <c r="K72" s="26"/>
      <c r="L72" s="26"/>
      <c r="M72" s="26"/>
      <c r="N72" s="26"/>
      <c r="O72" s="26"/>
      <c r="P72" s="75"/>
      <c r="Q72" s="75"/>
      <c r="R72" s="75"/>
      <c r="S72" s="75"/>
      <c r="T72" s="75"/>
      <c r="U72" s="75"/>
      <c r="V72" s="75"/>
      <c r="W72" s="26"/>
    </row>
    <row r="73" spans="1:23" ht="15.95" customHeight="1" x14ac:dyDescent="0.25">
      <c r="A73" s="26"/>
      <c r="B73" s="30"/>
      <c r="C73" s="30"/>
      <c r="D73" s="30"/>
      <c r="E73" s="31"/>
      <c r="F73" s="32"/>
      <c r="G73" s="32"/>
      <c r="H73" s="26"/>
      <c r="I73" s="26"/>
      <c r="J73" s="33"/>
      <c r="K73" s="26"/>
      <c r="L73" s="26"/>
      <c r="M73" s="26"/>
      <c r="N73" s="26"/>
      <c r="O73" s="26"/>
      <c r="P73" s="75"/>
      <c r="Q73" s="75"/>
      <c r="R73" s="75"/>
      <c r="S73" s="75"/>
      <c r="T73" s="75"/>
      <c r="U73" s="75"/>
      <c r="V73" s="75"/>
      <c r="W73" s="26"/>
    </row>
    <row r="74" spans="1:23" ht="15.95" customHeight="1" x14ac:dyDescent="0.25">
      <c r="A74" s="26"/>
      <c r="B74" s="30"/>
      <c r="C74" s="30"/>
      <c r="D74" s="30"/>
      <c r="E74" s="31"/>
      <c r="F74" s="32"/>
      <c r="G74" s="32"/>
      <c r="H74" s="26"/>
      <c r="I74" s="26"/>
      <c r="J74" s="33"/>
      <c r="K74" s="26"/>
      <c r="L74" s="26"/>
      <c r="M74" s="26"/>
      <c r="N74" s="26"/>
      <c r="O74" s="26"/>
      <c r="P74" s="75"/>
      <c r="Q74" s="75"/>
      <c r="R74" s="75"/>
      <c r="S74" s="75"/>
      <c r="T74" s="75"/>
      <c r="U74" s="75"/>
      <c r="V74" s="75"/>
      <c r="W74" s="26"/>
    </row>
    <row r="75" spans="1:23" ht="15.95" customHeight="1" x14ac:dyDescent="0.25">
      <c r="A75" s="26"/>
      <c r="B75" s="30"/>
      <c r="C75" s="30"/>
      <c r="D75" s="30"/>
      <c r="E75" s="31"/>
      <c r="F75" s="32"/>
      <c r="G75" s="32"/>
      <c r="H75" s="26"/>
      <c r="I75" s="26"/>
      <c r="J75" s="33"/>
      <c r="K75" s="26"/>
      <c r="L75" s="26"/>
      <c r="M75" s="26"/>
      <c r="N75" s="26"/>
      <c r="O75" s="26"/>
      <c r="P75" s="75"/>
      <c r="Q75" s="75"/>
      <c r="R75" s="75"/>
      <c r="S75" s="75"/>
      <c r="T75" s="75"/>
      <c r="U75" s="75"/>
      <c r="V75" s="75"/>
      <c r="W75" s="26"/>
    </row>
    <row r="76" spans="1:23" ht="15.95" customHeight="1" x14ac:dyDescent="0.25">
      <c r="A76" s="26"/>
      <c r="B76" s="30"/>
      <c r="C76" s="30"/>
      <c r="D76" s="30"/>
      <c r="E76" s="31"/>
      <c r="F76" s="32"/>
      <c r="G76" s="32"/>
      <c r="H76" s="26"/>
      <c r="I76" s="26"/>
      <c r="J76" s="33"/>
      <c r="K76" s="26"/>
      <c r="L76" s="26"/>
      <c r="M76" s="26"/>
      <c r="N76" s="26"/>
      <c r="O76" s="26"/>
      <c r="P76" s="75"/>
      <c r="Q76" s="75"/>
      <c r="R76" s="75"/>
      <c r="S76" s="75"/>
      <c r="T76" s="75"/>
      <c r="U76" s="75"/>
      <c r="V76" s="75"/>
      <c r="W76" s="26"/>
    </row>
    <row r="77" spans="1:23" ht="15.95" customHeight="1" x14ac:dyDescent="0.25">
      <c r="A77" s="26"/>
      <c r="B77" s="30"/>
      <c r="C77" s="30"/>
      <c r="D77" s="30"/>
      <c r="E77" s="31"/>
      <c r="F77" s="32"/>
      <c r="G77" s="32"/>
      <c r="H77" s="26"/>
      <c r="I77" s="26"/>
      <c r="J77" s="33"/>
      <c r="K77" s="26"/>
      <c r="L77" s="26"/>
      <c r="M77" s="26"/>
      <c r="N77" s="26"/>
      <c r="O77" s="26"/>
      <c r="P77" s="75"/>
      <c r="Q77" s="75"/>
      <c r="R77" s="75"/>
      <c r="S77" s="75"/>
      <c r="T77" s="75"/>
      <c r="U77" s="75"/>
      <c r="V77" s="75"/>
      <c r="W77" s="26"/>
    </row>
    <row r="78" spans="1:23" ht="15.95" customHeight="1" x14ac:dyDescent="0.25">
      <c r="A78" s="26"/>
      <c r="B78" s="30"/>
      <c r="C78" s="30"/>
      <c r="D78" s="30"/>
      <c r="E78" s="31"/>
      <c r="F78" s="32"/>
      <c r="G78" s="32"/>
      <c r="H78" s="26"/>
      <c r="I78" s="26"/>
      <c r="J78" s="33"/>
      <c r="K78" s="26"/>
      <c r="L78" s="26"/>
      <c r="M78" s="26"/>
      <c r="N78" s="26"/>
      <c r="O78" s="26"/>
      <c r="P78" s="75"/>
      <c r="Q78" s="75"/>
      <c r="R78" s="75"/>
      <c r="S78" s="75"/>
      <c r="T78" s="75"/>
      <c r="U78" s="75"/>
      <c r="V78" s="75"/>
      <c r="W78" s="26"/>
    </row>
    <row r="79" spans="1:23" ht="15.95" customHeight="1" x14ac:dyDescent="0.25">
      <c r="A79" s="26"/>
      <c r="B79" s="30"/>
      <c r="C79" s="30"/>
      <c r="D79" s="30"/>
      <c r="E79" s="31"/>
      <c r="F79" s="32"/>
      <c r="G79" s="32"/>
      <c r="H79" s="26"/>
      <c r="I79" s="26"/>
      <c r="J79" s="33"/>
      <c r="K79" s="26"/>
      <c r="L79" s="26"/>
      <c r="M79" s="26"/>
      <c r="N79" s="26"/>
      <c r="O79" s="26"/>
      <c r="P79" s="75"/>
      <c r="Q79" s="75"/>
      <c r="R79" s="75"/>
      <c r="S79" s="75"/>
      <c r="T79" s="75"/>
      <c r="U79" s="75"/>
      <c r="V79" s="75"/>
      <c r="W79" s="26"/>
    </row>
    <row r="80" spans="1:23" ht="15.95" customHeight="1" x14ac:dyDescent="0.25">
      <c r="A80" s="26"/>
      <c r="B80" s="30"/>
      <c r="C80" s="30"/>
      <c r="D80" s="30"/>
      <c r="E80" s="31"/>
      <c r="F80" s="32"/>
      <c r="G80" s="32"/>
      <c r="H80" s="26"/>
      <c r="I80" s="26"/>
      <c r="J80" s="33"/>
      <c r="K80" s="26"/>
      <c r="L80" s="26"/>
      <c r="M80" s="26"/>
      <c r="N80" s="26"/>
      <c r="O80" s="26"/>
      <c r="P80" s="75"/>
      <c r="Q80" s="75"/>
      <c r="R80" s="75"/>
      <c r="S80" s="75"/>
      <c r="T80" s="75"/>
      <c r="U80" s="75"/>
      <c r="V80" s="75"/>
      <c r="W80" s="26"/>
    </row>
  </sheetData>
  <sheetProtection algorithmName="SHA-512" hashValue="8ri3QK0DIYHpV7LZVSSno7ubXue1zlgvOTj+pz1SSRP0A9YnnpC80qcthws5lLKarwkecVpTX8cYAZM1yF9/8g==" saltValue="5A9yt+G5F/x5IdZCgeJ/sg==" spinCount="100000" sheet="1" selectLockedCells="1"/>
  <conditionalFormatting sqref="K45:N47">
    <cfRule type="duplicateValues" dxfId="0" priority="1"/>
  </conditionalFormatting>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Data tables</vt:lpstr>
      <vt:lpstr>Dashboards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Hossam Khalil</dc:creator>
  <cp:lastModifiedBy>DELL</cp:lastModifiedBy>
  <dcterms:created xsi:type="dcterms:W3CDTF">2022-10-06T20:17:30Z</dcterms:created>
  <dcterms:modified xsi:type="dcterms:W3CDTF">2023-09-01T01:34:38Z</dcterms:modified>
</cp:coreProperties>
</file>